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e\Documents\Dommage corporel\Secretariat\Horaires\Horaires 2021-2022\"/>
    </mc:Choice>
  </mc:AlternateContent>
  <xr:revisionPtr revIDLastSave="0" documentId="8_{8F4AEDEE-42BF-4981-B617-155C42E06456}" xr6:coauthVersionLast="45" xr6:coauthVersionMax="45" xr10:uidLastSave="{00000000-0000-0000-0000-000000000000}"/>
  <bookViews>
    <workbookView xWindow="1125" yWindow="1050" windowWidth="27675" windowHeight="15150" tabRatio="742" xr2:uid="{00000000-000D-0000-FFFF-FFFF00000000}"/>
  </bookViews>
  <sheets>
    <sheet name="Horaire général" sheetId="1" r:id="rId1"/>
    <sheet name="Coordonnées" sheetId="15" r:id="rId2"/>
    <sheet name="Légende" sheetId="19" r:id="rId3"/>
  </sheets>
  <definedNames>
    <definedName name="_xlnm._FilterDatabase" localSheetId="1" hidden="1">Coordonnées!$A$1:$K$31</definedName>
    <definedName name="_xlnm._FilterDatabase" localSheetId="0" hidden="1">'Horaire général'!$B$7:$AD$344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R29" i="1"/>
  <c r="G34" i="1"/>
  <c r="O34" i="1" s="1"/>
  <c r="G29" i="1"/>
  <c r="O29" i="1" s="1"/>
  <c r="AD11" i="1"/>
  <c r="AD24" i="1"/>
  <c r="AD23" i="1"/>
  <c r="AD22" i="1"/>
  <c r="R24" i="1"/>
  <c r="G24" i="1"/>
  <c r="O24" i="1" s="1"/>
  <c r="R23" i="1"/>
  <c r="G23" i="1"/>
  <c r="O23" i="1" s="1"/>
  <c r="R22" i="1"/>
  <c r="G22" i="1"/>
  <c r="O22" i="1" s="1"/>
  <c r="R30" i="1"/>
  <c r="R31" i="1"/>
  <c r="R32" i="1"/>
  <c r="R33" i="1"/>
  <c r="R35" i="1"/>
  <c r="R36" i="1"/>
  <c r="R37" i="1"/>
  <c r="R38" i="1"/>
  <c r="R39" i="1"/>
  <c r="R40" i="1"/>
  <c r="R28" i="1"/>
  <c r="R8" i="1"/>
  <c r="R10" i="1"/>
  <c r="R11" i="1"/>
  <c r="R12" i="1"/>
  <c r="R13" i="1"/>
  <c r="R14" i="1"/>
  <c r="R15" i="1"/>
  <c r="R16" i="1"/>
  <c r="R17" i="1"/>
  <c r="R18" i="1"/>
  <c r="R9" i="1"/>
  <c r="G12" i="1" l="1"/>
  <c r="O12" i="1" s="1"/>
  <c r="G11" i="1"/>
  <c r="O11" i="1" s="1"/>
  <c r="G37" i="1"/>
  <c r="O37" i="1" s="1"/>
  <c r="G36" i="1"/>
  <c r="O36" i="1" s="1"/>
  <c r="G35" i="1"/>
  <c r="O35" i="1" s="1"/>
  <c r="G33" i="1"/>
  <c r="O33" i="1" s="1"/>
  <c r="G32" i="1"/>
  <c r="O32" i="1" s="1"/>
  <c r="G31" i="1"/>
  <c r="O31" i="1" s="1"/>
  <c r="G30" i="1"/>
  <c r="O30" i="1" s="1"/>
  <c r="G28" i="1"/>
  <c r="O28" i="1" s="1"/>
  <c r="AD36" i="1"/>
  <c r="G15" i="1"/>
  <c r="O15" i="1" s="1"/>
  <c r="O17" i="1"/>
  <c r="O18" i="1"/>
  <c r="G9" i="1"/>
  <c r="O9" i="1" s="1"/>
  <c r="G10" i="1"/>
  <c r="O10" i="1" s="1"/>
  <c r="G14" i="1"/>
  <c r="O14" i="1" s="1"/>
  <c r="G13" i="1"/>
  <c r="O13" i="1" s="1"/>
  <c r="G8" i="1"/>
  <c r="O8" i="1" s="1"/>
  <c r="D27" i="15"/>
  <c r="D28" i="15"/>
  <c r="D29" i="15"/>
  <c r="D30" i="15"/>
  <c r="D31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" i="15"/>
  <c r="A9" i="1" l="1"/>
  <c r="A10" i="1"/>
  <c r="A13" i="1"/>
  <c r="A14" i="1"/>
  <c r="A15" i="1"/>
  <c r="A17" i="1"/>
  <c r="A18" i="1"/>
  <c r="A27" i="1"/>
  <c r="A28" i="1"/>
  <c r="A30" i="1"/>
  <c r="A31" i="1"/>
  <c r="A32" i="1"/>
  <c r="A33" i="1"/>
  <c r="A35" i="1"/>
  <c r="A39" i="1"/>
  <c r="A40" i="1"/>
  <c r="A41" i="1"/>
  <c r="A43" i="1"/>
  <c r="A44" i="1"/>
  <c r="A20" i="1"/>
  <c r="A21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8" i="1"/>
  <c r="AD18" i="1"/>
  <c r="AD27" i="1"/>
  <c r="AD28" i="1"/>
  <c r="AD30" i="1"/>
  <c r="AD31" i="1"/>
  <c r="AD32" i="1"/>
  <c r="AD33" i="1"/>
  <c r="AD35" i="1"/>
  <c r="AD39" i="1"/>
  <c r="AD40" i="1"/>
  <c r="AD41" i="1"/>
  <c r="AD43" i="1"/>
  <c r="AD44" i="1"/>
  <c r="AD20" i="1"/>
  <c r="AD21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B8" i="1"/>
  <c r="C8" i="1" s="1"/>
  <c r="AD8" i="1"/>
  <c r="B9" i="1"/>
  <c r="C9" i="1" s="1"/>
  <c r="AD9" i="1"/>
  <c r="B10" i="1"/>
  <c r="C10" i="1" s="1"/>
  <c r="AD10" i="1"/>
  <c r="B13" i="1"/>
  <c r="C13" i="1" s="1"/>
  <c r="AD13" i="1"/>
  <c r="B14" i="1"/>
  <c r="C14" i="1" s="1"/>
  <c r="AD14" i="1"/>
  <c r="B15" i="1"/>
  <c r="C15" i="1" s="1"/>
  <c r="AD15" i="1"/>
  <c r="B17" i="1"/>
  <c r="C17" i="1" s="1"/>
  <c r="AD17" i="1"/>
  <c r="B18" i="1"/>
  <c r="C18" i="1" s="1"/>
  <c r="B27" i="1"/>
  <c r="C27" i="1" s="1"/>
  <c r="B28" i="1"/>
  <c r="C28" i="1" s="1"/>
  <c r="B30" i="1"/>
  <c r="C30" i="1" s="1"/>
  <c r="B31" i="1"/>
  <c r="C31" i="1" s="1"/>
  <c r="B32" i="1"/>
  <c r="C32" i="1" s="1"/>
  <c r="B33" i="1"/>
  <c r="C33" i="1" s="1"/>
  <c r="B35" i="1"/>
  <c r="C35" i="1" s="1"/>
  <c r="B39" i="1"/>
  <c r="C39" i="1" s="1"/>
  <c r="B40" i="1"/>
  <c r="C40" i="1" s="1"/>
  <c r="B41" i="1"/>
  <c r="C41" i="1" s="1"/>
  <c r="B43" i="1"/>
  <c r="C43" i="1" s="1"/>
  <c r="B44" i="1"/>
  <c r="C44" i="1" s="1"/>
  <c r="B20" i="1"/>
  <c r="C20" i="1" s="1"/>
  <c r="B21" i="1"/>
  <c r="C21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D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JOSEPH  Laura</author>
  </authors>
  <commentList>
    <comment ref="E7" authorId="0" shapeId="0" xr:uid="{81A39FAD-7385-4D08-A72C-03098F41D998}">
      <text>
        <r>
          <rPr>
            <b/>
            <sz val="9"/>
            <color indexed="81"/>
            <rFont val="Tahoma"/>
            <family val="2"/>
          </rPr>
          <t>JOSEPH  Laura:</t>
        </r>
        <r>
          <rPr>
            <sz val="9"/>
            <color indexed="81"/>
            <rFont val="Tahoma"/>
            <family val="2"/>
          </rPr>
          <t xml:space="preserve">
Pour encoder les heures, veuillez noter:
10:00</t>
        </r>
      </text>
    </comment>
    <comment ref="P7" authorId="0" shapeId="0" xr:uid="{35CE11E1-BF6E-422E-B2A6-53DA596BFDAD}">
      <text>
        <r>
          <rPr>
            <b/>
            <sz val="9"/>
            <color indexed="81"/>
            <rFont val="Tahoma"/>
            <family val="2"/>
          </rPr>
          <t>JOSEPH  Laura:</t>
        </r>
        <r>
          <rPr>
            <sz val="9"/>
            <color indexed="81"/>
            <rFont val="Tahoma"/>
            <family val="2"/>
          </rPr>
          <t xml:space="preserve">
Liste déroulante</t>
        </r>
      </text>
    </comment>
    <comment ref="S7" authorId="0" shapeId="0" xr:uid="{AB5281B5-6BFF-44A2-B5B5-1B7D3AD1228F}">
      <text>
        <r>
          <rPr>
            <b/>
            <sz val="9"/>
            <color indexed="81"/>
            <rFont val="Tahoma"/>
            <family val="2"/>
          </rPr>
          <t>JOSEPH  Laura:</t>
        </r>
        <r>
          <rPr>
            <sz val="9"/>
            <color indexed="81"/>
            <rFont val="Tahoma"/>
            <family val="2"/>
          </rPr>
          <t xml:space="preserve">
Avant lancement inscription</t>
        </r>
      </text>
    </comment>
    <comment ref="AD7" authorId="0" shapeId="0" xr:uid="{75800219-B3AB-4D7D-9CF8-3325F626DA07}">
      <text>
        <r>
          <rPr>
            <b/>
            <sz val="9"/>
            <color indexed="81"/>
            <rFont val="Tahoma"/>
            <family val="2"/>
          </rPr>
          <t>JOSEPH  Laura:</t>
        </r>
        <r>
          <rPr>
            <sz val="9"/>
            <color indexed="81"/>
            <rFont val="Tahoma"/>
            <family val="2"/>
          </rPr>
          <t xml:space="preserve">
Pour copier-coller les valeurs et les mettres sur le googleform, faites "copier" et au moment de coller, "coller les valeurs (V)"</t>
        </r>
      </text>
    </comment>
  </commentList>
</comments>
</file>

<file path=xl/sharedStrings.xml><?xml version="1.0" encoding="utf-8"?>
<sst xmlns="http://schemas.openxmlformats.org/spreadsheetml/2006/main" count="351" uniqueCount="234">
  <si>
    <t>Date</t>
  </si>
  <si>
    <t>Intitulé du cours</t>
  </si>
  <si>
    <t>Catering réservé</t>
  </si>
  <si>
    <t>Intervenant</t>
  </si>
  <si>
    <t>Heure début</t>
  </si>
  <si>
    <t>Heure fin</t>
  </si>
  <si>
    <t>Total Heures</t>
  </si>
  <si>
    <t>Lieu Campus</t>
  </si>
  <si>
    <t>Lieu Local</t>
  </si>
  <si>
    <t>Module</t>
  </si>
  <si>
    <t>Méthode</t>
  </si>
  <si>
    <t>Date invitation intervenant</t>
  </si>
  <si>
    <t>Remarques</t>
  </si>
  <si>
    <t>Date Accord Horaire RA</t>
  </si>
  <si>
    <t>Date Confirmation Intervenant</t>
  </si>
  <si>
    <t>Local réservé</t>
  </si>
  <si>
    <t>Réception questions examen</t>
  </si>
  <si>
    <t>Provenance Intervenant</t>
  </si>
  <si>
    <t>Réception support de cours et mise en ligne</t>
  </si>
  <si>
    <t>Envoi Google form aux étudiants</t>
  </si>
  <si>
    <t>Nom</t>
  </si>
  <si>
    <t>Adresse mail</t>
  </si>
  <si>
    <t>Titre</t>
  </si>
  <si>
    <t>CV?</t>
  </si>
  <si>
    <t>Note d'honoraires envoyée ?</t>
  </si>
  <si>
    <t>Informations pour Google Form</t>
  </si>
  <si>
    <t>Mode de fonctionnement</t>
  </si>
  <si>
    <t>Si vous voulez en faire un PDF: Sélectionner la zone d'impression et enregistrer en PDF</t>
  </si>
  <si>
    <t>Téléphone</t>
  </si>
  <si>
    <t>Email intervenant</t>
  </si>
  <si>
    <t>Rappel des cours étudiants</t>
  </si>
  <si>
    <t>Rappel des cours intervenants</t>
  </si>
  <si>
    <t>Total Pause</t>
  </si>
  <si>
    <t>Total heures de cours</t>
  </si>
  <si>
    <t>Légende des horaires</t>
  </si>
  <si>
    <t>Modification durant l'année</t>
  </si>
  <si>
    <t>En attente de confirmation</t>
  </si>
  <si>
    <t xml:space="preserve">En cours de modification </t>
  </si>
  <si>
    <t>Légende du Rappel de cours</t>
  </si>
  <si>
    <t>Partiellement recu ex : Mise en ligne celui de l'année dernière</t>
  </si>
  <si>
    <t>Chèque Formation</t>
  </si>
  <si>
    <t>Compléter le nom de l'intervenant en le choisissant dans la liste déroulante</t>
  </si>
  <si>
    <t>L'adresse mail se mettra automatiquement (s'il y a des infos à changer, il faut les changer dans l'onglet "coordonnées"</t>
  </si>
  <si>
    <t>Vous pouvez masquer les colonnes qui ne vous servent pas ou plus (O, P, Q, R, S)</t>
  </si>
  <si>
    <t>Colonnes avec formule, à ne pas compléter !</t>
  </si>
  <si>
    <t>Sélectionner la plage que vous voulez sur la feuille</t>
  </si>
  <si>
    <t>Ficher &gt; Imprimer &gt; Imprimer la sélection</t>
  </si>
  <si>
    <t>Il faut parfois mettre "Ajuster la page à une feuille</t>
  </si>
  <si>
    <t>Vous pouvez orienter en portrait ou paysage</t>
  </si>
  <si>
    <t>Onglet "M1"</t>
  </si>
  <si>
    <t>Beaucoup de choses automatiques via formules</t>
  </si>
  <si>
    <t>A compléter:</t>
  </si>
  <si>
    <t>Tous les champs de dates, lieu, responsable se complètent en fonction du nom du module</t>
  </si>
  <si>
    <t>Intitué du cours</t>
  </si>
  <si>
    <t>Choisir dans la liste déroulante faite à partir de l'onglet "coordonnées"</t>
  </si>
  <si>
    <t>Se complète automatiquement après avoir choisi l'intervenant</t>
  </si>
  <si>
    <t>Total heures cours</t>
  </si>
  <si>
    <t xml:space="preserve">Formule qui ne reprend pas le temps de "PAUSE". </t>
  </si>
  <si>
    <t>Non</t>
  </si>
  <si>
    <t>COPIER UN ONGLET</t>
  </si>
  <si>
    <t>Clic droit sur l'onglet que vous voulez copier "M1"</t>
  </si>
  <si>
    <t>Déplacer ou copier</t>
  </si>
  <si>
    <t>Rebouger l'onglet à côté de M1</t>
  </si>
  <si>
    <t>Clic droit: "Renommer" et mettre "M2"</t>
  </si>
  <si>
    <r>
      <t>D'où l'importance de mettre "</t>
    </r>
    <r>
      <rPr>
        <sz val="11"/>
        <color rgb="FFFF0000"/>
        <rFont val="Calibri"/>
        <family val="2"/>
      </rPr>
      <t>PAUSE</t>
    </r>
    <r>
      <rPr>
        <sz val="11"/>
        <color theme="1"/>
        <rFont val="Calibri"/>
        <family val="2"/>
        <scheme val="minor"/>
      </rPr>
      <t>" dans "Intitulé du cours"</t>
    </r>
  </si>
  <si>
    <t>Choisissez "En dernier" et cocher "Créer une copie"</t>
  </si>
  <si>
    <t>Onglet COORDONNEES</t>
  </si>
  <si>
    <t>Choisir dans liste déroulante si "Responsable module 1" ou "responsable académique" ou "intervenant"</t>
  </si>
  <si>
    <t>Compléter nom et email intervenants</t>
  </si>
  <si>
    <t>ADMIN</t>
  </si>
  <si>
    <t>Ne rien toucher</t>
  </si>
  <si>
    <t>Compléter l'onglet Horaire général</t>
  </si>
  <si>
    <t>a</t>
  </si>
  <si>
    <t>b</t>
  </si>
  <si>
    <t>Date, Heure, Lieu, Nom module, …</t>
  </si>
  <si>
    <t>Si horaires modulaires, compléter en plus chaque onglet par jour par module</t>
  </si>
  <si>
    <t>Enregistrer les horaires par jour/module en PDF</t>
  </si>
  <si>
    <t>Choisir imprimante "Microsoft print to PDF"</t>
  </si>
  <si>
    <t>Horaire général</t>
  </si>
  <si>
    <r>
      <t>Encoder les heures: Attention! Mettre les deux points entre les heures et les minutes: 00</t>
    </r>
    <r>
      <rPr>
        <sz val="11"/>
        <color rgb="FFFF0000"/>
        <rFont val="Calibri"/>
        <family val="2"/>
      </rPr>
      <t>:</t>
    </r>
    <r>
      <rPr>
        <sz val="11"/>
        <color theme="1"/>
        <rFont val="Calibri"/>
        <family val="2"/>
        <scheme val="minor"/>
      </rPr>
      <t>15</t>
    </r>
  </si>
  <si>
    <t>Si plusieurs jours par module, créer onglet M1a, M1b (attention bien mettre M1a et M1b dans l'horaire général pour les formules)</t>
  </si>
  <si>
    <t>Date Accord RA, invitation, reception cours, … : mettre la date et quand vous n'avez plus besoin de ces colonnes, vous pouvez les masquer</t>
  </si>
  <si>
    <t>D'où l'importance de compléter l'onglet "horaire général" en premier et les coordonnées et mettre le bon nom du module</t>
  </si>
  <si>
    <t>Colonnes à compléter</t>
  </si>
  <si>
    <t>Je ne mettrais pas cette couleur pour l'attente de confirmation, quand c'est confirmé, il y a la date dans "ACCORD RA"</t>
  </si>
  <si>
    <t>Prénom</t>
  </si>
  <si>
    <t>Titre sous-module</t>
  </si>
  <si>
    <t>BESOIN</t>
  </si>
  <si>
    <t>FAIT</t>
  </si>
  <si>
    <t>Demande Inami ?</t>
  </si>
  <si>
    <t>Demande Pro-Q kiné</t>
  </si>
  <si>
    <t>Choisir titre: type (formation, certificat universitaire ou certificat interuniversitaire) dans onglet Honoraire Général</t>
  </si>
  <si>
    <t>Compléter NOM Formation sur Horaire Général, se met automatiquement dans les autres onglets</t>
  </si>
  <si>
    <t>Choisir OUI ou NON si Chèque formation agréés pour cette formation</t>
  </si>
  <si>
    <t>Choisir si besoin ou pas de faire une demande INAMI et Pro Q Kiné? Et quand c'est fait, mettre oui</t>
  </si>
  <si>
    <t xml:space="preserve">Compléter l'onglet coordonnées: Attention: bien mettre si intervenant, ou responsable module, … et nom et prénom, </t>
  </si>
  <si>
    <t>la colonne se met automatiquement avec initial prénom et nom, ajouter adresse mail</t>
  </si>
  <si>
    <t>Encoder intervenant via la liste déroulante après avoir complété l'onglet "coordonnées". L'email se complétera automatiquement. Si plusieurs intervenant, vous pouvez "écraser la formule" dans ces-cas là et aller dans données, validation des données et autorister "tout"</t>
  </si>
  <si>
    <t>Onglet "Par titre sous-module"</t>
  </si>
  <si>
    <t>A compélter:</t>
  </si>
  <si>
    <t>Module 1,2,3, …</t>
  </si>
  <si>
    <t>Tout le reste va se compléter automatiquement. Masquez les lignes qui restent blanches.</t>
  </si>
  <si>
    <t>Cet onglet si vous voulez avoir un titre sous-module et envoyer toutes les infos pour ce sous-module. Vous pourrez en faire un pdf</t>
  </si>
  <si>
    <t>Attention, si plusieurs dates dans même modules, cet onglet ne convient pas ! Utiliser alors, onglet Par module</t>
  </si>
  <si>
    <t>Jean-Paul</t>
  </si>
  <si>
    <t>Nicolas</t>
  </si>
  <si>
    <t>Véronique</t>
  </si>
  <si>
    <t>Dominique</t>
  </si>
  <si>
    <t>Isabelle</t>
  </si>
  <si>
    <t>Philippe</t>
  </si>
  <si>
    <t>Email privé</t>
  </si>
  <si>
    <t>2021-2022</t>
  </si>
  <si>
    <t>Certificat Universitaire</t>
  </si>
  <si>
    <t>Evaluation des atteintes à la Santé</t>
  </si>
  <si>
    <t>Bloc</t>
  </si>
  <si>
    <t>Nom Intervenant</t>
  </si>
  <si>
    <t>Droit de l'expertise judiciaire</t>
  </si>
  <si>
    <t>Organisation judiciaire</t>
  </si>
  <si>
    <t>Séminaires</t>
  </si>
  <si>
    <t>Séances d'observation</t>
  </si>
  <si>
    <t>Pironet</t>
  </si>
  <si>
    <t>jp.pironet@gmail.com</t>
  </si>
  <si>
    <t>Intervenant dans le bloc 3</t>
  </si>
  <si>
    <t>Timmermans</t>
  </si>
  <si>
    <t xml:space="preserve">Luc </t>
  </si>
  <si>
    <t>timmermans.luc@skynet.be</t>
  </si>
  <si>
    <t>Intervenant dans le bloc 1, 2, 3 et 4 / comité scientifique</t>
  </si>
  <si>
    <t>Dumonceau</t>
  </si>
  <si>
    <t>veronique.dumonceau@solidaris.be</t>
  </si>
  <si>
    <t>Twité</t>
  </si>
  <si>
    <t>Nicolas.Twite@ulb.be</t>
  </si>
  <si>
    <t>Kakiesse</t>
  </si>
  <si>
    <t>Betty</t>
  </si>
  <si>
    <t>bettykakiesse@yahoo.fr</t>
  </si>
  <si>
    <t>Intervenant dans le bloc1, 2  3 et 4  / comité scientifique</t>
  </si>
  <si>
    <t>Ayadi</t>
  </si>
  <si>
    <t xml:space="preserve">Djamila </t>
  </si>
  <si>
    <t>Djamila.Ayadi@erasme.ulb.ac.be</t>
  </si>
  <si>
    <t>Beauthier</t>
  </si>
  <si>
    <t xml:space="preserve">François </t>
  </si>
  <si>
    <t>beauthier@skynet.be</t>
  </si>
  <si>
    <t>Schuind</t>
  </si>
  <si>
    <t xml:space="preserve">Frédéric </t>
  </si>
  <si>
    <t>frederic.schuind@erasme.ulb.ac.be</t>
  </si>
  <si>
    <t>Intervenant dans le bloc 3 et 4</t>
  </si>
  <si>
    <t>El Founas</t>
  </si>
  <si>
    <t>Farid</t>
  </si>
  <si>
    <t>dr.elfounas@efexpertise.be</t>
  </si>
  <si>
    <t>Intervenant dans le bloc 4</t>
  </si>
  <si>
    <t>Van de Borne</t>
  </si>
  <si>
    <t>philippe.van.de.borne@erasme.ulb.ac.be</t>
  </si>
  <si>
    <t>Tomberg</t>
  </si>
  <si>
    <t xml:space="preserve">Claude </t>
  </si>
  <si>
    <t>claude.tomberg@ulb.ac.be</t>
  </si>
  <si>
    <r>
      <rPr>
        <b/>
        <sz val="12"/>
        <color theme="1"/>
        <rFont val="Calibri"/>
        <family val="2"/>
        <scheme val="minor"/>
      </rPr>
      <t>Responsable académique</t>
    </r>
    <r>
      <rPr>
        <sz val="12"/>
        <color theme="1"/>
        <rFont val="Calibri"/>
        <family val="2"/>
        <scheme val="minor"/>
      </rPr>
      <t xml:space="preserve"> /intervenante dans le bloc 4</t>
    </r>
  </si>
  <si>
    <t xml:space="preserve">Kambiz </t>
  </si>
  <si>
    <t>Minooee</t>
  </si>
  <si>
    <t>K.Minooee@erasme.ulb.ac.be</t>
  </si>
  <si>
    <t>Madani</t>
  </si>
  <si>
    <t>Afarine</t>
  </si>
  <si>
    <t>amadani@ulb.ac.be</t>
  </si>
  <si>
    <t>Jacobs</t>
  </si>
  <si>
    <t>Frédérique</t>
  </si>
  <si>
    <t>frederique.jacobs@ulb.ac.be</t>
  </si>
  <si>
    <t>Bostan</t>
  </si>
  <si>
    <t xml:space="preserve">Alionka </t>
  </si>
  <si>
    <t>Alionka.Bostan@ulb.ac.be</t>
  </si>
  <si>
    <t>De Mol</t>
  </si>
  <si>
    <t xml:space="preserve">Jacques </t>
  </si>
  <si>
    <t>jacques_demol@skynet.be</t>
  </si>
  <si>
    <t>Hennaux</t>
  </si>
  <si>
    <t xml:space="preserve">Catherine </t>
  </si>
  <si>
    <t>catherine.hennaux@gmail.com</t>
  </si>
  <si>
    <t>Hutsebaut</t>
  </si>
  <si>
    <t>Kathleen</t>
  </si>
  <si>
    <t>kathleen.hutsebaut@khortex.be</t>
  </si>
  <si>
    <t>Lauwers</t>
  </si>
  <si>
    <t xml:space="preserve">Dominique </t>
  </si>
  <si>
    <t>De Saives</t>
  </si>
  <si>
    <t xml:space="preserve">Patrick </t>
  </si>
  <si>
    <t>patrickdsv30@gmail.com</t>
  </si>
  <si>
    <t>Melot</t>
  </si>
  <si>
    <t xml:space="preserve">Christian </t>
  </si>
  <si>
    <t>cmelot@ulb.ac.be</t>
  </si>
  <si>
    <t xml:space="preserve">Papadapoulos </t>
  </si>
  <si>
    <t xml:space="preserve">Théodore </t>
  </si>
  <si>
    <t>secretariat.papadopoulos@gmail.com</t>
  </si>
  <si>
    <t>Werquin</t>
  </si>
  <si>
    <t xml:space="preserve">Jean-Pierre </t>
  </si>
  <si>
    <t>jp.werquin@skynet.be</t>
  </si>
  <si>
    <t>Intervenant dans le bloc1, 2 et 4</t>
  </si>
  <si>
    <t>Lutte</t>
  </si>
  <si>
    <t>ilutte@thelius.be</t>
  </si>
  <si>
    <t>Intervenant dans le bloc 1 et 2 /Comité scientifique</t>
  </si>
  <si>
    <t>Roggen</t>
  </si>
  <si>
    <t>Francoise</t>
  </si>
  <si>
    <t xml:space="preserve">Vanpee </t>
  </si>
  <si>
    <t>dominique.vanpee@uclouvain.be</t>
  </si>
  <si>
    <t>Hors ULB / Organisation de séminaire</t>
  </si>
  <si>
    <t>Boxho</t>
  </si>
  <si>
    <t>philippe.boxho@uliege.be</t>
  </si>
  <si>
    <t>Schmit</t>
  </si>
  <si>
    <t>Gregory</t>
  </si>
  <si>
    <t xml:space="preserve"> gregory.schmit@uclouvain.be</t>
  </si>
  <si>
    <t>Droit spécifique de l'expertise</t>
  </si>
  <si>
    <t>Titre Bloc</t>
  </si>
  <si>
    <t>Erasme</t>
  </si>
  <si>
    <t>A reserver</t>
  </si>
  <si>
    <t>A réserver</t>
  </si>
  <si>
    <t>Notions juridiques des atteintes à la santé</t>
  </si>
  <si>
    <t>Droit commun y compris la responsabilité médicale</t>
  </si>
  <si>
    <t>Droit des assurances</t>
  </si>
  <si>
    <t xml:space="preserve">Atteintes à la santé et droit social </t>
  </si>
  <si>
    <t>Droits du patient et RGPD</t>
  </si>
  <si>
    <t>Déontologie de l’expert - éthique</t>
  </si>
  <si>
    <t>Janvier 2022</t>
  </si>
  <si>
    <t>Examens + Délibération</t>
  </si>
  <si>
    <t>Juin 2022</t>
  </si>
  <si>
    <t>L. Timmermans</t>
  </si>
  <si>
    <t>B. Kakiesse</t>
  </si>
  <si>
    <t>F. Schuind</t>
  </si>
  <si>
    <t>Date de réserve de cas de report de cours</t>
  </si>
  <si>
    <t>Droit de l'organisation judiciaire</t>
  </si>
  <si>
    <t>Dates à déterminer</t>
  </si>
  <si>
    <t>I. Lutte</t>
  </si>
  <si>
    <t>F. Roggen</t>
  </si>
  <si>
    <t>risoroggen@skynet.be</t>
  </si>
  <si>
    <t>Compléments de disciplines spécialisées en relation avec la réparation des atteintes à la santé</t>
  </si>
  <si>
    <t>Orthopédie – traumatologie</t>
  </si>
  <si>
    <t>K. Hutsebaut</t>
  </si>
  <si>
    <t>son cabinet</t>
  </si>
  <si>
    <t>/</t>
  </si>
  <si>
    <t>Cours reporté de l'AN 2 (A. Weber + Doolip qui sont en AN 3)</t>
  </si>
  <si>
    <t>&gt; + Ils doivent suivre les cours de Mme. Roggen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</si>
</sst>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&quot; h &quot;mm;@"/>
  </numFmts>
  <fonts count="3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3" fillId="11" borderId="0" applyNumberFormat="0" applyBorder="0" applyAlignment="0" applyProtection="0"/>
  </cellStyleXfs>
  <cellXfs count="214">
    <xf numFmtId="0" fontId="0" fillId="0" borderId="0" xfId="0"/>
    <xf numFmtId="0" fontId="0" fillId="4" borderId="0" xfId="0" applyFill="1"/>
    <xf numFmtId="0" fontId="0" fillId="4" borderId="1" xfId="0" applyFill="1" applyBorder="1"/>
    <xf numFmtId="0" fontId="3" fillId="4" borderId="0" xfId="0" applyFont="1" applyFill="1"/>
    <xf numFmtId="0" fontId="3" fillId="4" borderId="1" xfId="0" applyFont="1" applyFill="1" applyBorder="1"/>
    <xf numFmtId="0" fontId="0" fillId="4" borderId="2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8" fillId="4" borderId="0" xfId="0" applyFont="1" applyFill="1"/>
    <xf numFmtId="0" fontId="16" fillId="0" borderId="0" xfId="0" applyFont="1"/>
    <xf numFmtId="0" fontId="4" fillId="0" borderId="1" xfId="0" applyFont="1" applyBorder="1"/>
    <xf numFmtId="0" fontId="0" fillId="7" borderId="1" xfId="0" applyFill="1" applyBorder="1"/>
    <xf numFmtId="0" fontId="0" fillId="8" borderId="1" xfId="0" applyFill="1" applyBorder="1"/>
    <xf numFmtId="0" fontId="0" fillId="2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5" fontId="0" fillId="5" borderId="1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5" fillId="0" borderId="0" xfId="0" applyFont="1" applyFill="1"/>
    <xf numFmtId="0" fontId="0" fillId="4" borderId="0" xfId="0" applyFill="1" applyAlignment="1">
      <alignment horizontal="left" indent="1"/>
    </xf>
    <xf numFmtId="165" fontId="0" fillId="5" borderId="1" xfId="0" applyNumberFormat="1" applyFont="1" applyFill="1" applyBorder="1" applyAlignment="1" applyProtection="1">
      <alignment horizontal="center" vertical="center"/>
    </xf>
    <xf numFmtId="165" fontId="0" fillId="5" borderId="2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164" fontId="0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164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14" fontId="0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ont="1" applyFill="1" applyBorder="1" applyAlignment="1" applyProtection="1">
      <alignment horizontal="center" vertical="center"/>
      <protection locked="0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19" fillId="4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164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left" vertical="center"/>
      <protection locked="0"/>
    </xf>
    <xf numFmtId="0" fontId="0" fillId="6" borderId="0" xfId="0" applyFill="1"/>
    <xf numFmtId="0" fontId="21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15" fillId="0" borderId="1" xfId="1" applyBorder="1"/>
    <xf numFmtId="0" fontId="0" fillId="4" borderId="1" xfId="0" applyNumberFormat="1" applyFont="1" applyFill="1" applyBorder="1" applyAlignment="1" applyProtection="1">
      <alignment horizontal="left" vertical="center"/>
      <protection locked="0"/>
    </xf>
    <xf numFmtId="164" fontId="0" fillId="4" borderId="18" xfId="0" applyNumberFormat="1" applyFont="1" applyFill="1" applyBorder="1" applyAlignment="1" applyProtection="1">
      <alignment horizontal="left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1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3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/>
      <protection locked="0"/>
    </xf>
    <xf numFmtId="1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10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/>
    <xf numFmtId="0" fontId="3" fillId="0" borderId="1" xfId="0" applyFont="1" applyBorder="1"/>
    <xf numFmtId="0" fontId="0" fillId="0" borderId="20" xfId="0" applyBorder="1"/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4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4" borderId="20" xfId="0" applyNumberFormat="1" applyFont="1" applyFill="1" applyBorder="1" applyAlignment="1" applyProtection="1">
      <alignment horizontal="left" vertical="center"/>
      <protection locked="0"/>
    </xf>
    <xf numFmtId="14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164" fontId="0" fillId="4" borderId="24" xfId="0" applyNumberFormat="1" applyFont="1" applyFill="1" applyBorder="1" applyAlignment="1" applyProtection="1">
      <alignment horizontal="left" vertical="center"/>
      <protection locked="0"/>
    </xf>
    <xf numFmtId="165" fontId="0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14" fontId="0" fillId="4" borderId="24" xfId="0" applyNumberFormat="1" applyFont="1" applyFill="1" applyBorder="1" applyAlignment="1" applyProtection="1">
      <alignment horizontal="center" vertical="center"/>
      <protection locked="0"/>
    </xf>
    <xf numFmtId="14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4" xfId="0" applyNumberFormat="1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165" fontId="0" fillId="5" borderId="19" xfId="0" applyNumberFormat="1" applyFont="1" applyFill="1" applyBorder="1" applyAlignment="1" applyProtection="1">
      <alignment horizontal="center" vertical="center" wrapText="1"/>
    </xf>
    <xf numFmtId="165" fontId="0" fillId="5" borderId="8" xfId="0" applyNumberFormat="1" applyFont="1" applyFill="1" applyBorder="1" applyAlignment="1" applyProtection="1">
      <alignment horizontal="center" vertical="center" wrapText="1"/>
    </xf>
    <xf numFmtId="165" fontId="0" fillId="5" borderId="22" xfId="0" applyNumberFormat="1" applyFont="1" applyFill="1" applyBorder="1" applyAlignment="1" applyProtection="1">
      <alignment horizontal="center" vertical="center" wrapText="1"/>
    </xf>
    <xf numFmtId="165" fontId="0" fillId="4" borderId="24" xfId="0" applyNumberFormat="1" applyFont="1" applyFill="1" applyBorder="1" applyAlignment="1" applyProtection="1">
      <alignment horizontal="center" vertical="center" wrapText="1"/>
    </xf>
    <xf numFmtId="165" fontId="0" fillId="5" borderId="12" xfId="0" applyNumberFormat="1" applyFont="1" applyFill="1" applyBorder="1" applyAlignment="1" applyProtection="1">
      <alignment horizontal="center" vertical="center" wrapText="1"/>
    </xf>
    <xf numFmtId="165" fontId="0" fillId="5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  <protection locked="0"/>
    </xf>
    <xf numFmtId="164" fontId="0" fillId="4" borderId="2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165" fontId="0" fillId="5" borderId="2" xfId="0" applyNumberFormat="1" applyFont="1" applyFill="1" applyBorder="1" applyAlignment="1" applyProtection="1">
      <alignment horizontal="center" vertical="center" wrapText="1"/>
    </xf>
    <xf numFmtId="164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4" xfId="0" applyFont="1" applyFill="1" applyBorder="1" applyAlignment="1" applyProtection="1">
      <alignment horizontal="left" vertical="center"/>
      <protection locked="0"/>
    </xf>
    <xf numFmtId="165" fontId="0" fillId="4" borderId="0" xfId="0" applyNumberFormat="1" applyFont="1" applyFill="1" applyBorder="1" applyAlignment="1" applyProtection="1">
      <alignment horizontal="center" vertical="center"/>
      <protection locked="0"/>
    </xf>
    <xf numFmtId="14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14" fontId="0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164" fontId="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8" fillId="7" borderId="1" xfId="0" applyFont="1" applyFill="1" applyBorder="1"/>
    <xf numFmtId="164" fontId="27" fillId="9" borderId="1" xfId="2" applyNumberFormat="1" applyBorder="1" applyAlignment="1" applyProtection="1">
      <alignment horizontal="left" vertical="center"/>
      <protection locked="0"/>
    </xf>
    <xf numFmtId="0" fontId="27" fillId="9" borderId="1" xfId="2" applyBorder="1" applyAlignment="1" applyProtection="1">
      <alignment horizontal="center" vertical="center"/>
      <protection locked="0"/>
    </xf>
    <xf numFmtId="0" fontId="27" fillId="9" borderId="0" xfId="2" applyAlignment="1" applyProtection="1">
      <alignment horizontal="center" vertical="center"/>
      <protection locked="0"/>
    </xf>
    <xf numFmtId="14" fontId="27" fillId="9" borderId="1" xfId="2" applyNumberFormat="1" applyBorder="1" applyAlignment="1" applyProtection="1">
      <alignment horizontal="center" vertical="center"/>
      <protection locked="0"/>
    </xf>
    <xf numFmtId="14" fontId="27" fillId="9" borderId="1" xfId="2" applyNumberFormat="1" applyBorder="1" applyAlignment="1" applyProtection="1">
      <alignment horizontal="center" vertical="center" wrapText="1"/>
      <protection locked="0"/>
    </xf>
    <xf numFmtId="165" fontId="27" fillId="9" borderId="1" xfId="2" applyNumberFormat="1" applyBorder="1" applyAlignment="1" applyProtection="1">
      <alignment horizontal="center" vertical="center" wrapText="1"/>
    </xf>
    <xf numFmtId="0" fontId="27" fillId="9" borderId="0" xfId="2" applyAlignment="1" applyProtection="1">
      <alignment horizontal="center" vertical="center" wrapText="1"/>
      <protection locked="0"/>
    </xf>
    <xf numFmtId="49" fontId="27" fillId="9" borderId="1" xfId="2" applyNumberFormat="1" applyBorder="1" applyAlignment="1" applyProtection="1">
      <alignment horizontal="left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4" fontId="0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26" fillId="10" borderId="0" xfId="0" applyFont="1" applyFill="1" applyAlignment="1" applyProtection="1">
      <alignment horizontal="center" vertical="center"/>
      <protection locked="0"/>
    </xf>
    <xf numFmtId="0" fontId="28" fillId="10" borderId="0" xfId="0" applyFont="1" applyFill="1" applyAlignment="1" applyProtection="1">
      <alignment horizontal="center" vertical="center"/>
      <protection locked="0"/>
    </xf>
    <xf numFmtId="164" fontId="26" fillId="10" borderId="13" xfId="0" applyNumberFormat="1" applyFont="1" applyFill="1" applyBorder="1" applyAlignment="1" applyProtection="1">
      <alignment horizontal="left" vertical="center"/>
      <protection locked="0"/>
    </xf>
    <xf numFmtId="165" fontId="26" fillId="10" borderId="1" xfId="0" applyNumberFormat="1" applyFont="1" applyFill="1" applyBorder="1" applyAlignment="1" applyProtection="1">
      <alignment horizontal="center" vertical="center"/>
      <protection locked="0"/>
    </xf>
    <xf numFmtId="165" fontId="26" fillId="10" borderId="2" xfId="0" applyNumberFormat="1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 applyProtection="1">
      <alignment horizontal="center" vertical="center" wrapText="1"/>
      <protection locked="0"/>
    </xf>
    <xf numFmtId="0" fontId="26" fillId="10" borderId="1" xfId="0" applyFont="1" applyFill="1" applyBorder="1" applyAlignment="1" applyProtection="1">
      <alignment horizontal="center" vertical="center"/>
      <protection locked="0"/>
    </xf>
    <xf numFmtId="0" fontId="2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10" borderId="20" xfId="0" applyNumberFormat="1" applyFont="1" applyFill="1" applyBorder="1" applyAlignment="1" applyProtection="1">
      <alignment horizontal="left" vertical="center"/>
      <protection locked="0"/>
    </xf>
    <xf numFmtId="0" fontId="28" fillId="10" borderId="2" xfId="0" applyFont="1" applyFill="1" applyBorder="1" applyAlignment="1" applyProtection="1">
      <alignment horizontal="center" vertical="center" wrapText="1"/>
      <protection locked="0"/>
    </xf>
    <xf numFmtId="165" fontId="26" fillId="10" borderId="1" xfId="0" applyNumberFormat="1" applyFont="1" applyFill="1" applyBorder="1" applyAlignment="1" applyProtection="1">
      <alignment horizontal="center" vertical="center"/>
    </xf>
    <xf numFmtId="0" fontId="28" fillId="10" borderId="1" xfId="0" applyFont="1" applyFill="1" applyBorder="1" applyAlignment="1" applyProtection="1">
      <alignment horizontal="center" vertical="center" wrapText="1"/>
      <protection locked="0"/>
    </xf>
    <xf numFmtId="14" fontId="26" fillId="10" borderId="20" xfId="0" applyNumberFormat="1" applyFont="1" applyFill="1" applyBorder="1" applyAlignment="1" applyProtection="1">
      <alignment horizontal="center" vertical="center"/>
      <protection locked="0"/>
    </xf>
    <xf numFmtId="14" fontId="26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10" borderId="20" xfId="0" applyFont="1" applyFill="1" applyBorder="1" applyAlignment="1" applyProtection="1">
      <alignment horizontal="center" vertical="center"/>
      <protection locked="0"/>
    </xf>
    <xf numFmtId="165" fontId="26" fillId="10" borderId="28" xfId="0" applyNumberFormat="1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/>
      <protection locked="0"/>
    </xf>
    <xf numFmtId="0" fontId="29" fillId="10" borderId="0" xfId="0" applyFont="1" applyFill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</xf>
    <xf numFmtId="0" fontId="31" fillId="4" borderId="11" xfId="0" applyFont="1" applyFill="1" applyBorder="1" applyAlignment="1" applyProtection="1">
      <alignment horizontal="center" vertical="center"/>
    </xf>
    <xf numFmtId="164" fontId="32" fillId="4" borderId="0" xfId="0" applyNumberFormat="1" applyFont="1" applyFill="1" applyAlignment="1" applyProtection="1">
      <alignment horizontal="center" vertical="center"/>
      <protection locked="0"/>
    </xf>
    <xf numFmtId="14" fontId="33" fillId="11" borderId="2" xfId="3" applyNumberFormat="1" applyBorder="1" applyAlignment="1" applyProtection="1">
      <alignment horizontal="center" vertical="center" wrapText="1"/>
      <protection locked="0"/>
    </xf>
    <xf numFmtId="14" fontId="33" fillId="11" borderId="1" xfId="3" applyNumberForma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4" fontId="26" fillId="10" borderId="1" xfId="0" applyNumberFormat="1" applyFont="1" applyFill="1" applyBorder="1" applyAlignment="1" applyProtection="1">
      <alignment horizontal="center" vertical="center"/>
      <protection locked="0"/>
    </xf>
    <xf numFmtId="14" fontId="26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9" xfId="0" applyNumberFormat="1" applyFont="1" applyFill="1" applyBorder="1" applyAlignment="1" applyProtection="1">
      <alignment horizontal="left" vertical="center"/>
      <protection locked="0"/>
    </xf>
    <xf numFmtId="1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164" fontId="16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14" fontId="0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16" xfId="0" applyNumberFormat="1" applyFont="1" applyFill="1" applyBorder="1" applyAlignment="1" applyProtection="1">
      <alignment horizontal="left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165" fontId="0" fillId="4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6" xfId="0" applyNumberFormat="1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left" vertical="center"/>
      <protection locked="0"/>
    </xf>
    <xf numFmtId="165" fontId="0" fillId="5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14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16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165" fontId="0" fillId="4" borderId="0" xfId="0" applyNumberFormat="1" applyFont="1" applyFill="1" applyBorder="1" applyAlignment="1" applyProtection="1">
      <alignment horizontal="center" vertical="center"/>
    </xf>
    <xf numFmtId="165" fontId="0" fillId="4" borderId="0" xfId="0" applyNumberFormat="1" applyFont="1" applyFill="1" applyBorder="1" applyAlignment="1" applyProtection="1">
      <alignment horizontal="center" vertical="center" wrapText="1"/>
    </xf>
    <xf numFmtId="14" fontId="33" fillId="11" borderId="10" xfId="3" applyNumberFormat="1" applyBorder="1" applyAlignment="1" applyProtection="1">
      <alignment horizontal="center" vertical="center" wrapText="1"/>
      <protection locked="0"/>
    </xf>
    <xf numFmtId="165" fontId="27" fillId="9" borderId="26" xfId="2" applyNumberFormat="1" applyBorder="1" applyAlignment="1" applyProtection="1">
      <alignment horizontal="center" vertical="center"/>
      <protection locked="0"/>
    </xf>
    <xf numFmtId="165" fontId="27" fillId="9" borderId="27" xfId="2" applyNumberFormat="1" applyBorder="1" applyAlignment="1" applyProtection="1">
      <alignment horizontal="center" vertical="center"/>
      <protection locked="0"/>
    </xf>
    <xf numFmtId="165" fontId="27" fillId="9" borderId="17" xfId="2" applyNumberFormat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>
      <alignment horizontal="center" vertical="center"/>
    </xf>
  </cellXfs>
  <cellStyles count="4">
    <cellStyle name="Lien hypertexte" xfId="1" builtinId="8"/>
    <cellStyle name="Neutre" xfId="2" builtinId="28"/>
    <cellStyle name="Normal" xfId="0" builtinId="0"/>
    <cellStyle name="Satisfaisant" xfId="3" builtinId="26"/>
  </cellStyles>
  <dxfs count="0"/>
  <tableStyles count="0" defaultTableStyle="TableStyleMedium2" defaultPivotStyle="PivotStyleLight16"/>
  <colors>
    <mruColors>
      <color rgb="FFCCCCFF"/>
      <color rgb="FFFFFF99"/>
      <color rgb="FFFF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47625</xdr:rowOff>
    </xdr:from>
    <xdr:to>
      <xdr:col>10</xdr:col>
      <xdr:colOff>362003</xdr:colOff>
      <xdr:row>1</xdr:row>
      <xdr:rowOff>16044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47625"/>
          <a:ext cx="1610787" cy="502267"/>
        </a:xfrm>
        <a:prstGeom prst="rect">
          <a:avLst/>
        </a:prstGeom>
      </xdr:spPr>
    </xdr:pic>
    <xdr:clientData/>
  </xdr:twoCellAnchor>
  <xdr:oneCellAnchor>
    <xdr:from>
      <xdr:col>6</xdr:col>
      <xdr:colOff>95250</xdr:colOff>
      <xdr:row>0</xdr:row>
      <xdr:rowOff>47625</xdr:rowOff>
    </xdr:from>
    <xdr:ext cx="1656282" cy="519412"/>
    <xdr:pic>
      <xdr:nvPicPr>
        <xdr:cNvPr id="3" name="Image 2">
          <a:extLst>
            <a:ext uri="{FF2B5EF4-FFF2-40B4-BE49-F238E27FC236}">
              <a16:creationId xmlns:a16="http://schemas.microsoft.com/office/drawing/2014/main" id="{46C9DEEF-8FE6-4F31-B3FB-526308C1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0411" y="49530"/>
          <a:ext cx="1656282" cy="519412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0</xdr:row>
      <xdr:rowOff>47625</xdr:rowOff>
    </xdr:from>
    <xdr:ext cx="1660092" cy="515602"/>
    <xdr:pic>
      <xdr:nvPicPr>
        <xdr:cNvPr id="4" name="Image 3">
          <a:extLst>
            <a:ext uri="{FF2B5EF4-FFF2-40B4-BE49-F238E27FC236}">
              <a16:creationId xmlns:a16="http://schemas.microsoft.com/office/drawing/2014/main" id="{F3B8AC8B-01FA-4973-80AE-0D0C70A55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0411" y="49530"/>
          <a:ext cx="1660092" cy="515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e.tomberg@ulb.ac.be" TargetMode="External"/><Relationship Id="rId13" Type="http://schemas.openxmlformats.org/officeDocument/2006/relationships/hyperlink" Target="mailto:Alionka.Bostan@ulb.ac.be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beauthier@skynet.be" TargetMode="External"/><Relationship Id="rId7" Type="http://schemas.openxmlformats.org/officeDocument/2006/relationships/hyperlink" Target="mailto:kathleen.hutsebaut@khortex.be" TargetMode="External"/><Relationship Id="rId12" Type="http://schemas.openxmlformats.org/officeDocument/2006/relationships/hyperlink" Target="mailto:frederique.jacobs@ulb.ac.be" TargetMode="External"/><Relationship Id="rId17" Type="http://schemas.openxmlformats.org/officeDocument/2006/relationships/hyperlink" Target="mailto:risoroggen@skynet.be" TargetMode="External"/><Relationship Id="rId2" Type="http://schemas.openxmlformats.org/officeDocument/2006/relationships/hyperlink" Target="mailto:bettykakiesse@yahoo.fr" TargetMode="External"/><Relationship Id="rId16" Type="http://schemas.openxmlformats.org/officeDocument/2006/relationships/hyperlink" Target="mailto:dominique.vanpee@uclouvain.be" TargetMode="External"/><Relationship Id="rId1" Type="http://schemas.openxmlformats.org/officeDocument/2006/relationships/hyperlink" Target="mailto:timmermans.luc@skynet.be" TargetMode="External"/><Relationship Id="rId6" Type="http://schemas.openxmlformats.org/officeDocument/2006/relationships/hyperlink" Target="mailto:catherine.hennaux@gmail.com" TargetMode="External"/><Relationship Id="rId11" Type="http://schemas.openxmlformats.org/officeDocument/2006/relationships/hyperlink" Target="mailto:K.Minooee@erasme.ulb.ac.be" TargetMode="External"/><Relationship Id="rId5" Type="http://schemas.openxmlformats.org/officeDocument/2006/relationships/hyperlink" Target="mailto:ilutte@thelius.be" TargetMode="External"/><Relationship Id="rId15" Type="http://schemas.openxmlformats.org/officeDocument/2006/relationships/hyperlink" Target="mailto:Djamila.Ayadi@erasme.ulb.ac.be" TargetMode="External"/><Relationship Id="rId10" Type="http://schemas.openxmlformats.org/officeDocument/2006/relationships/hyperlink" Target="mailto:dr.elfounas@efexpertise.be" TargetMode="External"/><Relationship Id="rId4" Type="http://schemas.openxmlformats.org/officeDocument/2006/relationships/hyperlink" Target="mailto:frederic.schuind@erasme.ulb.ac.be" TargetMode="External"/><Relationship Id="rId9" Type="http://schemas.openxmlformats.org/officeDocument/2006/relationships/hyperlink" Target="mailto:jacques_demol@skynet.be" TargetMode="External"/><Relationship Id="rId14" Type="http://schemas.openxmlformats.org/officeDocument/2006/relationships/hyperlink" Target="mailto:amadani@ulb.ac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5"/>
  </sheetPr>
  <dimension ref="A1:BG487"/>
  <sheetViews>
    <sheetView showZeros="0" tabSelected="1" topLeftCell="D1" zoomScale="90" zoomScaleNormal="90" workbookViewId="0">
      <pane xSplit="3" ySplit="7" topLeftCell="R23" activePane="bottomRight" state="frozen"/>
      <selection activeCell="D1" sqref="D1"/>
      <selection pane="topRight" activeCell="G1" sqref="G1"/>
      <selection pane="bottomLeft" activeCell="D8" sqref="D8"/>
      <selection pane="bottomRight" activeCell="X31" sqref="X31"/>
    </sheetView>
  </sheetViews>
  <sheetFormatPr baseColWidth="10" defaultColWidth="11.42578125" defaultRowHeight="15" x14ac:dyDescent="0.25"/>
  <cols>
    <col min="1" max="1" width="0" style="24" hidden="1" customWidth="1"/>
    <col min="2" max="2" width="9.140625" style="23" hidden="1" customWidth="1"/>
    <col min="3" max="3" width="136.7109375" style="23" hidden="1" customWidth="1"/>
    <col min="4" max="4" width="30.7109375" style="28" customWidth="1"/>
    <col min="5" max="5" width="10.7109375" style="28" customWidth="1"/>
    <col min="6" max="6" width="10.42578125" style="24" customWidth="1"/>
    <col min="7" max="7" width="11.7109375" style="24" customWidth="1"/>
    <col min="8" max="8" width="8.140625" style="24" customWidth="1"/>
    <col min="9" max="9" width="15.42578125" style="24" bestFit="1" customWidth="1"/>
    <col min="10" max="10" width="20.28515625" style="24" customWidth="1"/>
    <col min="11" max="11" width="10.7109375" style="24" bestFit="1" customWidth="1"/>
    <col min="12" max="12" width="32.28515625" style="24" bestFit="1" customWidth="1"/>
    <col min="13" max="13" width="18.5703125" style="54" hidden="1" customWidth="1"/>
    <col min="14" max="14" width="48.28515625" style="24" bestFit="1" customWidth="1"/>
    <col min="15" max="15" width="15.7109375" style="24" customWidth="1"/>
    <col min="16" max="16" width="16.5703125" style="24" hidden="1" customWidth="1"/>
    <col min="17" max="17" width="25.28515625" style="24" bestFit="1" customWidth="1"/>
    <col min="18" max="18" width="34.28515625" style="24" customWidth="1"/>
    <col min="19" max="19" width="14.85546875" style="24" customWidth="1"/>
    <col min="20" max="20" width="17.85546875" style="24" customWidth="1"/>
    <col min="21" max="21" width="19.28515625" style="24" customWidth="1"/>
    <col min="22" max="22" width="11.42578125" style="24" customWidth="1"/>
    <col min="23" max="23" width="14.7109375" style="24" hidden="1" customWidth="1"/>
    <col min="24" max="24" width="17.7109375" style="24" customWidth="1"/>
    <col min="25" max="25" width="16.140625" style="24" customWidth="1"/>
    <col min="26" max="29" width="22.28515625" style="24" customWidth="1"/>
    <col min="30" max="30" width="53.28515625" style="97" customWidth="1"/>
    <col min="31" max="16384" width="11.42578125" style="24"/>
  </cols>
  <sheetData>
    <row r="1" spans="1:59" s="56" customFormat="1" ht="44.25" customHeight="1" x14ac:dyDescent="0.25">
      <c r="C1" s="56">
        <v>1</v>
      </c>
      <c r="D1" s="56">
        <v>2</v>
      </c>
      <c r="E1" s="57">
        <v>3</v>
      </c>
      <c r="F1" s="56">
        <v>4</v>
      </c>
      <c r="G1" s="23">
        <v>5</v>
      </c>
      <c r="H1" s="57">
        <v>6</v>
      </c>
      <c r="I1" s="56">
        <v>7</v>
      </c>
      <c r="J1" s="56">
        <v>8</v>
      </c>
      <c r="K1" s="57">
        <v>9</v>
      </c>
      <c r="L1" s="56">
        <v>10</v>
      </c>
      <c r="M1" s="56">
        <v>11</v>
      </c>
      <c r="N1" s="57">
        <v>12</v>
      </c>
      <c r="P1" s="56">
        <v>14</v>
      </c>
      <c r="Q1" s="57">
        <v>15</v>
      </c>
      <c r="R1" s="57"/>
      <c r="S1" s="57"/>
      <c r="T1" s="58"/>
      <c r="U1" s="58"/>
      <c r="V1" s="58"/>
      <c r="W1" s="58"/>
      <c r="X1" s="58"/>
      <c r="Y1" s="58"/>
      <c r="Z1" s="58"/>
      <c r="AA1" s="58"/>
      <c r="AB1" s="58"/>
      <c r="AC1" s="58"/>
      <c r="AD1" s="95"/>
    </row>
    <row r="2" spans="1:59" s="27" customFormat="1" ht="21" x14ac:dyDescent="0.25">
      <c r="B2" s="25"/>
      <c r="C2" s="25"/>
      <c r="D2" s="25"/>
      <c r="E2" s="25" t="s">
        <v>87</v>
      </c>
      <c r="F2" s="25" t="s">
        <v>88</v>
      </c>
      <c r="G2" s="25"/>
      <c r="H2" s="212" t="s">
        <v>112</v>
      </c>
      <c r="I2" s="212"/>
      <c r="J2" s="212"/>
      <c r="K2" s="59" t="s">
        <v>113</v>
      </c>
      <c r="L2" s="49"/>
      <c r="M2" s="49"/>
      <c r="N2" s="46" t="s">
        <v>111</v>
      </c>
      <c r="Q2" s="26"/>
      <c r="R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96"/>
    </row>
    <row r="3" spans="1:59" ht="21" x14ac:dyDescent="0.25">
      <c r="D3" s="162" t="s">
        <v>40</v>
      </c>
      <c r="E3" s="163" t="s">
        <v>58</v>
      </c>
      <c r="F3" s="140"/>
      <c r="G3" s="140"/>
      <c r="H3" s="26"/>
      <c r="I3" s="26"/>
      <c r="J3" s="26"/>
      <c r="K3" s="26"/>
      <c r="L3" s="26"/>
      <c r="M3" s="4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E3" s="27"/>
    </row>
    <row r="4" spans="1:59" ht="21" x14ac:dyDescent="0.25">
      <c r="D4" s="162" t="s">
        <v>89</v>
      </c>
      <c r="E4" s="164" t="s">
        <v>58</v>
      </c>
      <c r="F4" s="164" t="s">
        <v>58</v>
      </c>
      <c r="G4" s="140"/>
      <c r="J4" s="26"/>
      <c r="K4" s="26"/>
      <c r="L4" s="26"/>
      <c r="M4" s="46"/>
      <c r="N4" s="27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E4" s="27"/>
    </row>
    <row r="5" spans="1:59" s="30" customFormat="1" ht="15.75" x14ac:dyDescent="0.25">
      <c r="B5" s="29"/>
      <c r="C5" s="29"/>
      <c r="D5" s="162" t="s">
        <v>90</v>
      </c>
      <c r="E5" s="163" t="s">
        <v>58</v>
      </c>
      <c r="F5" s="164" t="s">
        <v>58</v>
      </c>
      <c r="G5" s="29"/>
      <c r="M5" s="53"/>
      <c r="N5" s="126"/>
      <c r="Z5" s="31"/>
      <c r="AA5" s="31"/>
      <c r="AD5" s="98"/>
      <c r="AE5" s="27"/>
    </row>
    <row r="6" spans="1:59" s="30" customFormat="1" ht="15.75" thickBot="1" x14ac:dyDescent="0.3">
      <c r="B6" s="29"/>
      <c r="C6" s="29"/>
      <c r="D6" s="162"/>
      <c r="E6" s="165"/>
      <c r="F6" s="165"/>
      <c r="G6" s="29"/>
      <c r="M6" s="53"/>
      <c r="U6" s="48"/>
      <c r="Z6" s="31"/>
      <c r="AA6" s="31"/>
      <c r="AD6" s="98"/>
      <c r="AE6" s="27"/>
    </row>
    <row r="7" spans="1:59" s="38" customFormat="1" ht="60" customHeight="1" thickBot="1" x14ac:dyDescent="0.3">
      <c r="B7" s="32"/>
      <c r="C7" s="32"/>
      <c r="D7" s="51" t="s">
        <v>0</v>
      </c>
      <c r="E7" s="33" t="s">
        <v>4</v>
      </c>
      <c r="F7" s="33" t="s">
        <v>5</v>
      </c>
      <c r="G7" s="45" t="s">
        <v>6</v>
      </c>
      <c r="H7" s="33" t="s">
        <v>32</v>
      </c>
      <c r="I7" s="33" t="s">
        <v>7</v>
      </c>
      <c r="J7" s="33" t="s">
        <v>8</v>
      </c>
      <c r="K7" s="33" t="s">
        <v>114</v>
      </c>
      <c r="L7" s="109" t="s">
        <v>205</v>
      </c>
      <c r="M7" s="33" t="s">
        <v>86</v>
      </c>
      <c r="N7" s="33" t="s">
        <v>1</v>
      </c>
      <c r="O7" s="45" t="s">
        <v>33</v>
      </c>
      <c r="P7" s="34" t="s">
        <v>10</v>
      </c>
      <c r="Q7" s="34" t="s">
        <v>115</v>
      </c>
      <c r="R7" s="34" t="s">
        <v>29</v>
      </c>
      <c r="S7" s="34" t="s">
        <v>13</v>
      </c>
      <c r="T7" s="34" t="s">
        <v>11</v>
      </c>
      <c r="U7" s="34" t="s">
        <v>14</v>
      </c>
      <c r="V7" s="35" t="s">
        <v>15</v>
      </c>
      <c r="W7" s="35" t="s">
        <v>2</v>
      </c>
      <c r="X7" s="36" t="s">
        <v>30</v>
      </c>
      <c r="Y7" s="37" t="s">
        <v>31</v>
      </c>
      <c r="Z7" s="35" t="s">
        <v>18</v>
      </c>
      <c r="AA7" s="35" t="s">
        <v>16</v>
      </c>
      <c r="AB7" s="35" t="s">
        <v>19</v>
      </c>
      <c r="AC7" s="35" t="s">
        <v>12</v>
      </c>
      <c r="AD7" s="45" t="s">
        <v>25</v>
      </c>
      <c r="AE7" s="27"/>
    </row>
    <row r="8" spans="1:59" x14ac:dyDescent="0.25">
      <c r="A8" s="24">
        <f>$K8</f>
        <v>1</v>
      </c>
      <c r="B8" s="23">
        <f>+COUNTIF(M8,M8)</f>
        <v>0</v>
      </c>
      <c r="C8" s="23" t="str">
        <f>+$B8&amp;$M8</f>
        <v>0</v>
      </c>
      <c r="D8" s="63">
        <v>44459</v>
      </c>
      <c r="E8" s="64">
        <v>0.58333333333333337</v>
      </c>
      <c r="F8" s="64">
        <v>0.75</v>
      </c>
      <c r="G8" s="73">
        <f>IF(ISBLANK($E8&amp;$F8),"",$F8-$E8)</f>
        <v>0.16666666666666663</v>
      </c>
      <c r="H8" s="64">
        <v>0</v>
      </c>
      <c r="I8" s="107" t="s">
        <v>206</v>
      </c>
      <c r="J8" s="107" t="s">
        <v>207</v>
      </c>
      <c r="K8" s="80">
        <v>1</v>
      </c>
      <c r="L8" s="69" t="s">
        <v>116</v>
      </c>
      <c r="M8" s="65"/>
      <c r="N8" s="207" t="s">
        <v>117</v>
      </c>
      <c r="O8" s="73">
        <f>IFERROR($G8-$H8,"")</f>
        <v>0.16666666666666663</v>
      </c>
      <c r="P8" s="66"/>
      <c r="Q8" s="127" t="s">
        <v>224</v>
      </c>
      <c r="R8" s="44" t="str">
        <f>IFERROR(VLOOKUP($Q8,Coordonnées!$D$2:$E$72,2,0),"")</f>
        <v>ilutte@thelius.be</v>
      </c>
      <c r="S8" s="39">
        <v>44321</v>
      </c>
      <c r="T8" s="79">
        <v>44321</v>
      </c>
      <c r="U8" s="201">
        <v>44333</v>
      </c>
      <c r="V8" s="67"/>
      <c r="W8" s="67"/>
      <c r="X8" s="66"/>
      <c r="Y8" s="66"/>
      <c r="Z8" s="67"/>
      <c r="AA8" s="67"/>
      <c r="AB8" s="67"/>
      <c r="AC8" s="66"/>
      <c r="AD8" s="99" t="str">
        <f t="shared" ref="AD8:AD28" si="0">$Q8&amp;" - "&amp;$N8</f>
        <v>I. Lutte - Organisation judiciaire</v>
      </c>
      <c r="AE8" s="27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59" x14ac:dyDescent="0.25">
      <c r="A9" s="24">
        <f t="shared" ref="A9:A78" si="1">$K9</f>
        <v>1</v>
      </c>
      <c r="B9" s="23">
        <f>+COUNTIF($M$8:M9,M9)</f>
        <v>0</v>
      </c>
      <c r="C9" s="23" t="str">
        <f t="shared" ref="C9:C78" si="2">+$B9&amp;$M9</f>
        <v>0</v>
      </c>
      <c r="D9" s="68">
        <v>44473</v>
      </c>
      <c r="E9" s="42">
        <v>0.58333333333333337</v>
      </c>
      <c r="F9" s="42">
        <v>0.75</v>
      </c>
      <c r="G9" s="22">
        <f t="shared" ref="G9:G12" si="3">IF(ISBLANK($E9&amp;$F9),"",$F9-$E9)</f>
        <v>0.16666666666666663</v>
      </c>
      <c r="H9" s="42">
        <v>0</v>
      </c>
      <c r="I9" s="107" t="s">
        <v>206</v>
      </c>
      <c r="J9" s="107" t="s">
        <v>208</v>
      </c>
      <c r="K9" s="43">
        <v>1</v>
      </c>
      <c r="L9" s="69" t="s">
        <v>116</v>
      </c>
      <c r="M9" s="71"/>
      <c r="N9" s="208"/>
      <c r="O9" s="21">
        <f t="shared" ref="O9:O18" si="4">IFERROR($G9-$H9,"")</f>
        <v>0.16666666666666663</v>
      </c>
      <c r="P9" s="44"/>
      <c r="Q9" s="127" t="s">
        <v>224</v>
      </c>
      <c r="R9" s="44" t="str">
        <f>IFERROR(VLOOKUP($Q9,Coordonnées!$D$2:$E$72,2,0),"")</f>
        <v>ilutte@thelius.be</v>
      </c>
      <c r="S9" s="39">
        <v>44321</v>
      </c>
      <c r="T9" s="72">
        <v>44321</v>
      </c>
      <c r="U9" s="167">
        <v>44333</v>
      </c>
      <c r="V9" s="41"/>
      <c r="W9" s="41"/>
      <c r="X9" s="43"/>
      <c r="Y9" s="43"/>
      <c r="Z9" s="41"/>
      <c r="AA9" s="41"/>
      <c r="AB9" s="41"/>
      <c r="AC9" s="43"/>
      <c r="AD9" s="100" t="str">
        <f t="shared" si="0"/>
        <v xml:space="preserve">I. Lutte - </v>
      </c>
      <c r="AE9" s="27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</row>
    <row r="10" spans="1:59" ht="18.75" x14ac:dyDescent="0.25">
      <c r="A10" s="24">
        <f t="shared" si="1"/>
        <v>1</v>
      </c>
      <c r="B10" s="23">
        <f>+COUNTIF($M$8:M10,M10)</f>
        <v>0</v>
      </c>
      <c r="C10" s="23" t="str">
        <f t="shared" si="2"/>
        <v>0</v>
      </c>
      <c r="D10" s="68">
        <v>44480</v>
      </c>
      <c r="E10" s="128">
        <v>0.58333333333333337</v>
      </c>
      <c r="F10" s="128">
        <v>0.75</v>
      </c>
      <c r="G10" s="22">
        <f t="shared" si="3"/>
        <v>0.16666666666666663</v>
      </c>
      <c r="H10" s="128">
        <v>0</v>
      </c>
      <c r="I10" s="107" t="s">
        <v>206</v>
      </c>
      <c r="J10" s="107" t="s">
        <v>208</v>
      </c>
      <c r="K10" s="127">
        <v>1</v>
      </c>
      <c r="L10" s="69" t="s">
        <v>116</v>
      </c>
      <c r="M10" s="82"/>
      <c r="N10" s="208"/>
      <c r="O10" s="21">
        <f t="shared" si="4"/>
        <v>0.16666666666666663</v>
      </c>
      <c r="P10" s="44"/>
      <c r="Q10" s="127" t="s">
        <v>224</v>
      </c>
      <c r="R10" s="44" t="str">
        <f>IFERROR(VLOOKUP($Q10,Coordonnées!$D$2:$E$72,2,0),"")</f>
        <v>ilutte@thelius.be</v>
      </c>
      <c r="S10" s="39">
        <v>44321</v>
      </c>
      <c r="T10" s="79">
        <v>44321</v>
      </c>
      <c r="U10" s="167">
        <v>44333</v>
      </c>
      <c r="V10" s="41"/>
      <c r="W10" s="41"/>
      <c r="X10" s="41"/>
      <c r="Y10" s="41"/>
      <c r="Z10" s="41"/>
      <c r="AA10" s="41"/>
      <c r="AB10" s="83"/>
      <c r="AC10" s="84"/>
      <c r="AD10" s="101" t="str">
        <f t="shared" si="0"/>
        <v xml:space="preserve">I. Lutte - </v>
      </c>
      <c r="AE10" s="27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</row>
    <row r="11" spans="1:59" ht="18.75" x14ac:dyDescent="0.25">
      <c r="D11" s="68">
        <v>44487</v>
      </c>
      <c r="E11" s="128">
        <v>0.58333333333333337</v>
      </c>
      <c r="F11" s="128">
        <v>0.75</v>
      </c>
      <c r="G11" s="22">
        <f t="shared" si="3"/>
        <v>0.16666666666666663</v>
      </c>
      <c r="H11" s="128"/>
      <c r="I11" s="107" t="s">
        <v>206</v>
      </c>
      <c r="J11" s="107" t="s">
        <v>208</v>
      </c>
      <c r="K11" s="127">
        <v>1</v>
      </c>
      <c r="L11" s="69" t="s">
        <v>116</v>
      </c>
      <c r="M11" s="82"/>
      <c r="N11" s="209"/>
      <c r="O11" s="21">
        <f t="shared" si="4"/>
        <v>0.16666666666666663</v>
      </c>
      <c r="P11" s="44"/>
      <c r="Q11" s="127" t="s">
        <v>224</v>
      </c>
      <c r="R11" s="44" t="str">
        <f>IFERROR(VLOOKUP($Q11,Coordonnées!$D$2:$E$72,2,0),"")</f>
        <v>ilutte@thelius.be</v>
      </c>
      <c r="S11" s="39">
        <v>44321</v>
      </c>
      <c r="T11" s="72">
        <v>44321</v>
      </c>
      <c r="U11" s="167">
        <v>44333</v>
      </c>
      <c r="V11" s="41"/>
      <c r="W11" s="41"/>
      <c r="X11" s="41"/>
      <c r="Y11" s="41"/>
      <c r="Z11" s="41"/>
      <c r="AA11" s="41"/>
      <c r="AB11" s="141"/>
      <c r="AC11" s="142"/>
      <c r="AD11" s="101" t="str">
        <f t="shared" si="0"/>
        <v xml:space="preserve">I. Lutte - </v>
      </c>
      <c r="AE11" s="27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</row>
    <row r="12" spans="1:59" s="143" customFormat="1" ht="18.75" x14ac:dyDescent="0.25">
      <c r="B12" s="144"/>
      <c r="C12" s="144"/>
      <c r="D12" s="145">
        <v>44494</v>
      </c>
      <c r="E12" s="146">
        <v>0.58333333333333337</v>
      </c>
      <c r="F12" s="146">
        <v>0.75</v>
      </c>
      <c r="G12" s="147">
        <f t="shared" si="3"/>
        <v>0.16666666666666663</v>
      </c>
      <c r="H12" s="146"/>
      <c r="I12" s="146" t="s">
        <v>206</v>
      </c>
      <c r="J12" s="146" t="s">
        <v>208</v>
      </c>
      <c r="K12" s="149">
        <v>1</v>
      </c>
      <c r="L12" s="150" t="s">
        <v>116</v>
      </c>
      <c r="M12" s="151"/>
      <c r="N12" s="152" t="s">
        <v>221</v>
      </c>
      <c r="O12" s="153">
        <f t="shared" si="4"/>
        <v>0.16666666666666663</v>
      </c>
      <c r="P12" s="154"/>
      <c r="Q12" s="149" t="s">
        <v>224</v>
      </c>
      <c r="R12" s="152" t="str">
        <f>IFERROR(VLOOKUP($Q12,Coordonnées!$D$2:$E$72,2,0),"")</f>
        <v>ilutte@thelius.be</v>
      </c>
      <c r="S12" s="170"/>
      <c r="T12" s="171"/>
      <c r="U12" s="171"/>
      <c r="V12" s="170"/>
      <c r="W12" s="41"/>
      <c r="X12" s="157"/>
      <c r="Y12" s="157"/>
      <c r="Z12" s="155"/>
      <c r="AA12" s="155"/>
      <c r="AB12" s="155"/>
      <c r="AC12" s="157"/>
      <c r="AD12" s="158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</row>
    <row r="13" spans="1:59" ht="18.75" x14ac:dyDescent="0.25">
      <c r="A13" s="24">
        <f t="shared" si="1"/>
        <v>1</v>
      </c>
      <c r="B13" s="23">
        <f>+COUNTIF($K$8:K13,K13)</f>
        <v>6</v>
      </c>
      <c r="C13" s="23" t="str">
        <f t="shared" si="2"/>
        <v>6</v>
      </c>
      <c r="D13" s="68">
        <v>44512</v>
      </c>
      <c r="E13" s="128">
        <v>0.58333333333333337</v>
      </c>
      <c r="F13" s="128">
        <v>0.75</v>
      </c>
      <c r="G13" s="22">
        <f>IF(ISBLANK($E13&amp;$F13),"",$F13-$E13)</f>
        <v>0.16666666666666663</v>
      </c>
      <c r="H13" s="128">
        <v>0</v>
      </c>
      <c r="I13" s="107" t="s">
        <v>206</v>
      </c>
      <c r="J13" s="107" t="s">
        <v>208</v>
      </c>
      <c r="K13" s="127">
        <v>1</v>
      </c>
      <c r="L13" s="69" t="s">
        <v>116</v>
      </c>
      <c r="M13" s="71"/>
      <c r="N13" s="205" t="s">
        <v>222</v>
      </c>
      <c r="O13" s="21">
        <f t="shared" si="4"/>
        <v>0.16666666666666663</v>
      </c>
      <c r="P13" s="44"/>
      <c r="Q13" s="127" t="s">
        <v>225</v>
      </c>
      <c r="R13" s="44" t="str">
        <f>IFERROR(VLOOKUP($Q13,Coordonnées!$D$2:$E$72,2,0),"")</f>
        <v>risoroggen@skynet.be</v>
      </c>
      <c r="S13" s="39">
        <v>44321</v>
      </c>
      <c r="T13" s="79">
        <v>44321</v>
      </c>
      <c r="U13" s="166">
        <v>44321</v>
      </c>
      <c r="V13" s="39"/>
      <c r="W13" s="41"/>
      <c r="X13" s="81"/>
      <c r="Y13" s="81"/>
      <c r="Z13" s="39"/>
      <c r="AA13" s="39"/>
      <c r="AB13" s="39"/>
      <c r="AC13" s="81"/>
      <c r="AD13" s="103" t="str">
        <f t="shared" si="0"/>
        <v>F. Roggen - Droit de l'organisation judiciaire</v>
      </c>
      <c r="AE13" s="27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</row>
    <row r="14" spans="1:59" x14ac:dyDescent="0.25">
      <c r="A14" s="24">
        <f t="shared" si="1"/>
        <v>1</v>
      </c>
      <c r="B14" s="23">
        <f>+COUNTIF($K$8:K14,K14)</f>
        <v>7</v>
      </c>
      <c r="C14" s="23" t="str">
        <f t="shared" si="2"/>
        <v>7</v>
      </c>
      <c r="D14" s="52">
        <v>44519</v>
      </c>
      <c r="E14" s="42">
        <v>0.58333333333333337</v>
      </c>
      <c r="F14" s="42">
        <v>0.75</v>
      </c>
      <c r="G14" s="22">
        <f>IF(ISBLANK($E14&amp;$F14),"",$F14-$E14)</f>
        <v>0.16666666666666663</v>
      </c>
      <c r="H14" s="42">
        <v>0</v>
      </c>
      <c r="I14" s="107" t="s">
        <v>206</v>
      </c>
      <c r="J14" s="107" t="s">
        <v>208</v>
      </c>
      <c r="K14" s="174">
        <v>1</v>
      </c>
      <c r="L14" s="69" t="s">
        <v>116</v>
      </c>
      <c r="M14" s="62"/>
      <c r="N14" s="206"/>
      <c r="O14" s="21">
        <f t="shared" si="4"/>
        <v>0.16666666666666663</v>
      </c>
      <c r="P14" s="44"/>
      <c r="Q14" s="127" t="s">
        <v>225</v>
      </c>
      <c r="R14" s="44" t="str">
        <f>IFERROR(VLOOKUP($Q14,Coordonnées!$D$2:$E$72,2,0),"")</f>
        <v>risoroggen@skynet.be</v>
      </c>
      <c r="S14" s="41">
        <v>44321</v>
      </c>
      <c r="T14" s="72">
        <v>44321</v>
      </c>
      <c r="U14" s="167">
        <v>44321</v>
      </c>
      <c r="V14" s="41"/>
      <c r="W14" s="41"/>
      <c r="X14" s="43"/>
      <c r="Y14" s="43"/>
      <c r="Z14" s="41"/>
      <c r="AA14" s="41"/>
      <c r="AB14" s="41"/>
      <c r="AC14" s="43"/>
      <c r="AD14" s="104" t="str">
        <f t="shared" si="0"/>
        <v xml:space="preserve">F. Roggen - </v>
      </c>
      <c r="AE14" s="27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</row>
    <row r="15" spans="1:59" s="143" customFormat="1" ht="18.75" x14ac:dyDescent="0.25">
      <c r="A15" s="143">
        <f t="shared" si="1"/>
        <v>1</v>
      </c>
      <c r="B15" s="144">
        <f>+COUNTIF($K$8:K15,K15)</f>
        <v>8</v>
      </c>
      <c r="C15" s="144" t="str">
        <f t="shared" si="2"/>
        <v>8</v>
      </c>
      <c r="D15" s="145">
        <v>44526</v>
      </c>
      <c r="E15" s="146">
        <v>0.58333333333333337</v>
      </c>
      <c r="F15" s="146">
        <v>0.75</v>
      </c>
      <c r="G15" s="147">
        <f>IF(ISBLANK($E15&amp;$F15),"",$F15-$E15)</f>
        <v>0.16666666666666663</v>
      </c>
      <c r="H15" s="146"/>
      <c r="I15" s="148" t="s">
        <v>206</v>
      </c>
      <c r="J15" s="148" t="s">
        <v>208</v>
      </c>
      <c r="K15" s="149">
        <v>1</v>
      </c>
      <c r="L15" s="150" t="s">
        <v>116</v>
      </c>
      <c r="M15" s="151"/>
      <c r="N15" s="152" t="s">
        <v>221</v>
      </c>
      <c r="O15" s="153">
        <f t="shared" si="4"/>
        <v>0.16666666666666663</v>
      </c>
      <c r="P15" s="154"/>
      <c r="Q15" s="149" t="s">
        <v>225</v>
      </c>
      <c r="R15" s="152" t="str">
        <f>IFERROR(VLOOKUP($Q15,Coordonnées!$D$2:$E$72,2,0),"")</f>
        <v>risoroggen@skynet.be</v>
      </c>
      <c r="S15" s="170"/>
      <c r="T15" s="156"/>
      <c r="U15" s="156"/>
      <c r="V15" s="155"/>
      <c r="W15" s="155"/>
      <c r="X15" s="157"/>
      <c r="Y15" s="157"/>
      <c r="Z15" s="155"/>
      <c r="AA15" s="155"/>
      <c r="AB15" s="155"/>
      <c r="AC15" s="157"/>
      <c r="AD15" s="158" t="str">
        <f t="shared" si="0"/>
        <v>F. Roggen - Date de réserve de cas de report de cours</v>
      </c>
      <c r="AE15" s="159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</row>
    <row r="16" spans="1:59" ht="18.75" x14ac:dyDescent="0.25">
      <c r="D16" s="52"/>
      <c r="E16" s="129"/>
      <c r="F16" s="129"/>
      <c r="G16" s="129"/>
      <c r="H16" s="129"/>
      <c r="I16" s="107"/>
      <c r="J16" s="161"/>
      <c r="K16" s="127"/>
      <c r="L16" s="69"/>
      <c r="M16" s="50"/>
      <c r="N16" s="161"/>
      <c r="O16" s="169"/>
      <c r="P16" s="44"/>
      <c r="Q16" s="127"/>
      <c r="R16" s="44" t="str">
        <f>IFERROR(VLOOKUP($Q16,Coordonnées!$D$2:$E$72,2,0),"")</f>
        <v/>
      </c>
      <c r="S16" s="39"/>
      <c r="T16" s="72"/>
      <c r="U16" s="72"/>
      <c r="V16" s="41"/>
      <c r="W16" s="41"/>
      <c r="X16" s="127"/>
      <c r="Y16" s="127"/>
      <c r="Z16" s="41"/>
      <c r="AA16" s="41"/>
      <c r="AB16" s="41"/>
      <c r="AC16" s="127"/>
      <c r="AD16" s="104"/>
      <c r="AE16" s="27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59" ht="18.75" x14ac:dyDescent="0.25">
      <c r="A17" s="24">
        <f t="shared" si="1"/>
        <v>1</v>
      </c>
      <c r="B17" s="23">
        <f>+COUNTIF($K$8:K17,K17)</f>
        <v>9</v>
      </c>
      <c r="C17" s="23" t="str">
        <f t="shared" si="2"/>
        <v>9</v>
      </c>
      <c r="D17" s="52" t="s">
        <v>223</v>
      </c>
      <c r="E17" s="40"/>
      <c r="F17" s="40"/>
      <c r="G17" s="21">
        <v>0.625</v>
      </c>
      <c r="H17" s="128"/>
      <c r="I17" s="127"/>
      <c r="J17" s="81"/>
      <c r="K17" s="43">
        <v>1</v>
      </c>
      <c r="L17" s="69" t="s">
        <v>116</v>
      </c>
      <c r="M17" s="50"/>
      <c r="N17" s="81" t="s">
        <v>118</v>
      </c>
      <c r="O17" s="21">
        <f t="shared" si="4"/>
        <v>0.625</v>
      </c>
      <c r="P17" s="44"/>
      <c r="Q17" s="127" t="s">
        <v>219</v>
      </c>
      <c r="R17" s="44" t="str">
        <f>IFERROR(VLOOKUP($Q17,Coordonnées!$D$2:$E$72,2,0),"")</f>
        <v>bettykakiesse@yahoo.fr</v>
      </c>
      <c r="S17" s="39">
        <v>44321</v>
      </c>
      <c r="T17" s="72"/>
      <c r="U17" s="72"/>
      <c r="V17" s="41"/>
      <c r="W17" s="41"/>
      <c r="X17" s="43"/>
      <c r="Y17" s="43"/>
      <c r="Z17" s="41"/>
      <c r="AA17" s="41"/>
      <c r="AB17" s="41"/>
      <c r="AC17" s="43"/>
      <c r="AD17" s="104" t="str">
        <f t="shared" si="0"/>
        <v>B. Kakiesse - Séminaires</v>
      </c>
      <c r="AE17" s="2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</row>
    <row r="18" spans="1:59" ht="18.75" x14ac:dyDescent="0.25">
      <c r="A18" s="24">
        <f t="shared" si="1"/>
        <v>1</v>
      </c>
      <c r="B18" s="23">
        <f>+COUNTIF($K$8:K18,K18)</f>
        <v>10</v>
      </c>
      <c r="C18" s="23" t="str">
        <f t="shared" si="2"/>
        <v>10</v>
      </c>
      <c r="D18" s="186"/>
      <c r="E18" s="190"/>
      <c r="F18" s="190"/>
      <c r="G18" s="191">
        <v>0.625</v>
      </c>
      <c r="H18" s="190"/>
      <c r="I18" s="192"/>
      <c r="J18" s="189"/>
      <c r="K18" s="187">
        <v>1</v>
      </c>
      <c r="L18" s="188" t="s">
        <v>116</v>
      </c>
      <c r="M18" s="193"/>
      <c r="N18" s="189" t="s">
        <v>119</v>
      </c>
      <c r="O18" s="194">
        <f t="shared" si="4"/>
        <v>0.625</v>
      </c>
      <c r="P18" s="195"/>
      <c r="Q18" s="187" t="s">
        <v>220</v>
      </c>
      <c r="R18" s="195" t="str">
        <f>IFERROR(VLOOKUP($Q18,Coordonnées!$D$2:$E$72,2,0),"")</f>
        <v>frederic.schuind@erasme.ulb.ac.be</v>
      </c>
      <c r="S18" s="141">
        <v>44321</v>
      </c>
      <c r="T18" s="196"/>
      <c r="U18" s="196"/>
      <c r="V18" s="83"/>
      <c r="W18" s="83"/>
      <c r="X18" s="187"/>
      <c r="Y18" s="187"/>
      <c r="Z18" s="83"/>
      <c r="AA18" s="83"/>
      <c r="AB18" s="83"/>
      <c r="AC18" s="187"/>
      <c r="AD18" s="197" t="str">
        <f t="shared" si="0"/>
        <v>F. Schuind - Séances d'observation</v>
      </c>
      <c r="AE18" s="27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</row>
    <row r="19" spans="1:59" s="27" customFormat="1" ht="18.75" x14ac:dyDescent="0.25">
      <c r="B19" s="25"/>
      <c r="C19" s="25"/>
      <c r="D19" s="114"/>
      <c r="E19" s="112"/>
      <c r="F19" s="112"/>
      <c r="G19" s="199"/>
      <c r="H19" s="112"/>
      <c r="I19" s="96"/>
      <c r="L19" s="115"/>
      <c r="M19" s="116"/>
      <c r="O19" s="199"/>
      <c r="P19" s="117"/>
      <c r="R19" s="117"/>
      <c r="S19" s="113"/>
      <c r="T19" s="118"/>
      <c r="U19" s="118"/>
      <c r="V19" s="113"/>
      <c r="W19" s="113"/>
      <c r="Z19" s="113"/>
      <c r="AA19" s="113"/>
      <c r="AB19" s="113"/>
      <c r="AD19" s="200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</row>
    <row r="20" spans="1:59" s="27" customFormat="1" x14ac:dyDescent="0.25">
      <c r="A20" s="27">
        <f>$K20</f>
        <v>0</v>
      </c>
      <c r="B20" s="25">
        <f>+COUNTIF($K$8:K20,K20)</f>
        <v>0</v>
      </c>
      <c r="C20" s="25" t="str">
        <f>+$B20&amp;$M20</f>
        <v>0</v>
      </c>
      <c r="D20" s="180" t="s">
        <v>232</v>
      </c>
      <c r="E20" s="112"/>
      <c r="F20" s="112"/>
      <c r="I20" s="112" t="s">
        <v>233</v>
      </c>
      <c r="L20" s="115"/>
      <c r="M20" s="116"/>
      <c r="N20" s="116"/>
      <c r="O20" s="116"/>
      <c r="P20" s="117"/>
      <c r="S20" s="113"/>
      <c r="T20" s="118"/>
      <c r="U20" s="118"/>
      <c r="V20" s="113"/>
      <c r="W20" s="113"/>
      <c r="Z20" s="113"/>
      <c r="AA20" s="113"/>
      <c r="AB20" s="113"/>
      <c r="AD20" s="119" t="str">
        <f>$Q20&amp;" - "&amp;$N21</f>
        <v xml:space="preserve"> - </v>
      </c>
    </row>
    <row r="21" spans="1:59" s="27" customFormat="1" x14ac:dyDescent="0.25">
      <c r="A21" s="27">
        <f>$K21</f>
        <v>0</v>
      </c>
      <c r="B21" s="25">
        <f>+COUNTIF($K$8:K21,K21)</f>
        <v>0</v>
      </c>
      <c r="C21" s="25" t="str">
        <f>+$B21&amp;$M21</f>
        <v>0</v>
      </c>
      <c r="D21" s="114"/>
      <c r="E21" s="112"/>
      <c r="F21" s="112"/>
      <c r="G21" s="112"/>
      <c r="H21" s="112"/>
      <c r="L21" s="115"/>
      <c r="M21" s="116"/>
      <c r="N21" s="116"/>
      <c r="O21" s="116"/>
      <c r="P21" s="117"/>
      <c r="S21" s="113"/>
      <c r="T21" s="118"/>
      <c r="U21" s="118"/>
      <c r="V21" s="113"/>
      <c r="W21" s="113"/>
      <c r="Z21" s="113"/>
      <c r="AA21" s="113"/>
      <c r="AB21" s="113"/>
      <c r="AD21" s="119" t="str">
        <f>$Q21&amp;" - "&amp;$N45</f>
        <v xml:space="preserve"> - </v>
      </c>
    </row>
    <row r="22" spans="1:59" s="175" customFormat="1" ht="14.45" customHeight="1" x14ac:dyDescent="0.25">
      <c r="B22" s="176"/>
      <c r="C22" s="176"/>
      <c r="D22" s="68">
        <v>44471</v>
      </c>
      <c r="E22" s="128">
        <v>0.375</v>
      </c>
      <c r="F22" s="128">
        <v>0.5</v>
      </c>
      <c r="G22" s="21">
        <f>IF(ISBLANK($E22&amp;$F22),"",$F22-$E22)</f>
        <v>0.125</v>
      </c>
      <c r="H22" s="128"/>
      <c r="I22" s="177" t="s">
        <v>230</v>
      </c>
      <c r="J22" s="177" t="s">
        <v>231</v>
      </c>
      <c r="K22" s="127">
        <v>4</v>
      </c>
      <c r="L22" s="69" t="s">
        <v>227</v>
      </c>
      <c r="M22" s="62"/>
      <c r="N22" s="69" t="s">
        <v>228</v>
      </c>
      <c r="O22" s="21">
        <f>IFERROR($G22-$H22,"")</f>
        <v>0.125</v>
      </c>
      <c r="P22" s="44"/>
      <c r="Q22" s="127" t="s">
        <v>229</v>
      </c>
      <c r="R22" s="44" t="str">
        <f>IFERROR(VLOOKUP($Q22,Coordonnées!$D$2:$E$72,2,0),"")</f>
        <v>kathleen.hutsebaut@khortex.be</v>
      </c>
      <c r="S22" s="41">
        <v>44328</v>
      </c>
      <c r="T22" s="72"/>
      <c r="U22" s="167">
        <v>44328</v>
      </c>
      <c r="V22" s="178" t="s">
        <v>231</v>
      </c>
      <c r="W22" s="178"/>
      <c r="X22" s="44"/>
      <c r="Y22" s="44"/>
      <c r="Z22" s="178"/>
      <c r="AA22" s="178"/>
      <c r="AB22" s="178"/>
      <c r="AC22" s="44"/>
      <c r="AD22" s="100" t="str">
        <f>$Q22&amp;" - "&amp;$N22</f>
        <v>K. Hutsebaut - Orthopédie – traumatologie</v>
      </c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</row>
    <row r="23" spans="1:59" ht="14.45" customHeight="1" x14ac:dyDescent="0.25">
      <c r="D23" s="172">
        <v>44478</v>
      </c>
      <c r="E23" s="129">
        <v>0.375</v>
      </c>
      <c r="F23" s="129">
        <v>0.54166666666666663</v>
      </c>
      <c r="G23" s="22">
        <f>IF(ISBLANK($E23&amp;$F23),"",$F23-$E23)</f>
        <v>0.16666666666666663</v>
      </c>
      <c r="H23" s="129"/>
      <c r="I23" s="107" t="s">
        <v>230</v>
      </c>
      <c r="J23" s="107" t="s">
        <v>231</v>
      </c>
      <c r="K23" s="127">
        <v>4</v>
      </c>
      <c r="L23" s="69" t="s">
        <v>227</v>
      </c>
      <c r="M23" s="71"/>
      <c r="N23" s="69" t="s">
        <v>228</v>
      </c>
      <c r="O23" s="21">
        <f>IFERROR($G23-$H23,"")</f>
        <v>0.16666666666666663</v>
      </c>
      <c r="P23" s="168"/>
      <c r="Q23" s="127" t="s">
        <v>229</v>
      </c>
      <c r="R23" s="44" t="str">
        <f>IFERROR(VLOOKUP($Q23,Coordonnées!$D$2:$E$72,2,0),"")</f>
        <v>kathleen.hutsebaut@khortex.be</v>
      </c>
      <c r="S23" s="39">
        <v>44328</v>
      </c>
      <c r="T23" s="79"/>
      <c r="U23" s="166">
        <v>44328</v>
      </c>
      <c r="V23" s="173" t="s">
        <v>231</v>
      </c>
      <c r="W23" s="173"/>
      <c r="X23" s="168"/>
      <c r="Y23" s="168"/>
      <c r="Z23" s="173"/>
      <c r="AA23" s="173"/>
      <c r="AB23" s="173"/>
      <c r="AC23" s="168"/>
      <c r="AD23" s="101" t="str">
        <f>$Q23&amp;" - "&amp;$N23</f>
        <v>K. Hutsebaut - Orthopédie – traumatologie</v>
      </c>
      <c r="AE23" s="27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</row>
    <row r="24" spans="1:59" ht="14.45" customHeight="1" x14ac:dyDescent="0.25">
      <c r="D24" s="172">
        <v>44485</v>
      </c>
      <c r="E24" s="129">
        <v>0.375</v>
      </c>
      <c r="F24" s="129">
        <v>0.5</v>
      </c>
      <c r="G24" s="22">
        <f>IF(ISBLANK($E24&amp;$F24),"",$F24-$E24)</f>
        <v>0.125</v>
      </c>
      <c r="H24" s="129"/>
      <c r="I24" s="107" t="s">
        <v>230</v>
      </c>
      <c r="J24" s="107" t="s">
        <v>231</v>
      </c>
      <c r="K24" s="127">
        <v>4</v>
      </c>
      <c r="L24" s="69" t="s">
        <v>227</v>
      </c>
      <c r="M24" s="71"/>
      <c r="N24" s="69" t="s">
        <v>228</v>
      </c>
      <c r="O24" s="21">
        <f>IFERROR($G24-$H24,"")</f>
        <v>0.125</v>
      </c>
      <c r="P24" s="168"/>
      <c r="Q24" s="127" t="s">
        <v>229</v>
      </c>
      <c r="R24" s="44" t="str">
        <f>IFERROR(VLOOKUP($Q24,Coordonnées!$D$2:$E$72,2,0),"")</f>
        <v>kathleen.hutsebaut@khortex.be</v>
      </c>
      <c r="S24" s="39">
        <v>44328</v>
      </c>
      <c r="T24" s="79"/>
      <c r="U24" s="166">
        <v>44328</v>
      </c>
      <c r="V24" s="173" t="s">
        <v>231</v>
      </c>
      <c r="W24" s="173"/>
      <c r="X24" s="168"/>
      <c r="Y24" s="168"/>
      <c r="Z24" s="173"/>
      <c r="AA24" s="173"/>
      <c r="AB24" s="173"/>
      <c r="AC24" s="168"/>
      <c r="AD24" s="100" t="str">
        <f>$Q24&amp;" - "&amp;$N24</f>
        <v>K. Hutsebaut - Orthopédie – traumatologie</v>
      </c>
      <c r="AE24" s="27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</row>
    <row r="25" spans="1:59" s="89" customFormat="1" ht="18.75" x14ac:dyDescent="0.25">
      <c r="A25" s="85"/>
      <c r="B25" s="86"/>
      <c r="C25" s="86"/>
      <c r="D25" s="87"/>
      <c r="E25" s="88"/>
      <c r="F25" s="88"/>
      <c r="G25" s="94"/>
      <c r="H25" s="88"/>
      <c r="L25" s="90"/>
      <c r="M25" s="111"/>
      <c r="N25" s="111"/>
      <c r="O25" s="94"/>
      <c r="P25" s="91"/>
      <c r="Q25" s="44"/>
      <c r="S25" s="92"/>
      <c r="T25" s="93"/>
      <c r="U25" s="93"/>
      <c r="V25" s="92"/>
      <c r="W25" s="92"/>
      <c r="Z25" s="92"/>
      <c r="AA25" s="92"/>
      <c r="AB25" s="92"/>
      <c r="AD25" s="102"/>
      <c r="AE25" s="27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1:59" s="134" customFormat="1" x14ac:dyDescent="0.25">
      <c r="D26" s="132" t="s">
        <v>215</v>
      </c>
      <c r="E26" s="202" t="s">
        <v>216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135"/>
      <c r="T26" s="136"/>
      <c r="U26" s="136"/>
      <c r="V26" s="135"/>
      <c r="W26" s="135"/>
      <c r="X26" s="133"/>
      <c r="Y26" s="133"/>
      <c r="Z26" s="135"/>
      <c r="AA26" s="135"/>
      <c r="AB26" s="135"/>
      <c r="AC26" s="133"/>
      <c r="AD26" s="1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</row>
    <row r="27" spans="1:59" s="89" customFormat="1" ht="18.75" x14ac:dyDescent="0.25">
      <c r="A27" s="85">
        <f t="shared" si="1"/>
        <v>0</v>
      </c>
      <c r="B27" s="86">
        <f>+COUNTIF($K$8:K27,K27)</f>
        <v>0</v>
      </c>
      <c r="C27" s="86" t="str">
        <f t="shared" si="2"/>
        <v>0</v>
      </c>
      <c r="D27" s="87"/>
      <c r="E27" s="88"/>
      <c r="F27" s="88"/>
      <c r="G27" s="94"/>
      <c r="H27" s="88"/>
      <c r="L27" s="90"/>
      <c r="M27" s="111"/>
      <c r="N27" s="111"/>
      <c r="O27" s="94"/>
      <c r="P27" s="91"/>
      <c r="Q27" s="44"/>
      <c r="S27" s="92"/>
      <c r="T27" s="93"/>
      <c r="U27" s="93"/>
      <c r="V27" s="92"/>
      <c r="W27" s="92"/>
      <c r="Z27" s="92"/>
      <c r="AA27" s="92"/>
      <c r="AB27" s="92"/>
      <c r="AD27" s="102" t="str">
        <f t="shared" si="0"/>
        <v xml:space="preserve"> - </v>
      </c>
      <c r="AE27" s="27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</row>
    <row r="28" spans="1:59" x14ac:dyDescent="0.25">
      <c r="A28" s="24">
        <f t="shared" si="1"/>
        <v>2</v>
      </c>
      <c r="B28" s="23">
        <f>+COUNTIF($K$8:K28,K28)</f>
        <v>1</v>
      </c>
      <c r="C28" s="23" t="str">
        <f t="shared" si="2"/>
        <v>1</v>
      </c>
      <c r="D28" s="186">
        <v>44599</v>
      </c>
      <c r="E28" s="40">
        <v>0.58333333333333337</v>
      </c>
      <c r="F28" s="40">
        <v>0.75</v>
      </c>
      <c r="G28" s="22">
        <f t="shared" ref="G28:G37" si="5">IF(ISBLANK($E28&amp;$F28),"",$F28-$E28)</f>
        <v>0.16666666666666663</v>
      </c>
      <c r="H28" s="128"/>
      <c r="I28" s="177" t="s">
        <v>206</v>
      </c>
      <c r="J28" s="183" t="s">
        <v>208</v>
      </c>
      <c r="K28" s="205">
        <v>2</v>
      </c>
      <c r="L28" s="211" t="s">
        <v>204</v>
      </c>
      <c r="M28" s="110"/>
      <c r="N28" s="205" t="s">
        <v>209</v>
      </c>
      <c r="O28" s="21">
        <f>IFERROR($G28-$H28,"")</f>
        <v>0.16666666666666663</v>
      </c>
      <c r="P28" s="78"/>
      <c r="Q28" s="127" t="s">
        <v>224</v>
      </c>
      <c r="R28" s="44" t="str">
        <f>IFERROR(VLOOKUP($Q28,Coordonnées!$D$2:$E$72,2,0),"")</f>
        <v>ilutte@thelius.be</v>
      </c>
      <c r="S28" s="184">
        <v>44321</v>
      </c>
      <c r="T28" s="184">
        <v>44321</v>
      </c>
      <c r="U28" s="167">
        <v>44333</v>
      </c>
      <c r="V28" s="39"/>
      <c r="W28" s="39"/>
      <c r="X28" s="81"/>
      <c r="Y28" s="81"/>
      <c r="Z28" s="39"/>
      <c r="AA28" s="39"/>
      <c r="AB28" s="39"/>
      <c r="AC28" s="81"/>
      <c r="AD28" s="108" t="str">
        <f t="shared" si="0"/>
        <v>I. Lutte - Notions juridiques des atteintes à la santé</v>
      </c>
      <c r="AE28" s="27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</row>
    <row r="29" spans="1:59" x14ac:dyDescent="0.25">
      <c r="D29" s="186">
        <v>44606</v>
      </c>
      <c r="E29" s="185">
        <v>0.58333333333333337</v>
      </c>
      <c r="F29" s="185">
        <v>0.70833333333333337</v>
      </c>
      <c r="G29" s="22">
        <f t="shared" si="5"/>
        <v>0.125</v>
      </c>
      <c r="H29" s="128"/>
      <c r="I29" s="177" t="s">
        <v>206</v>
      </c>
      <c r="J29" s="183" t="s">
        <v>208</v>
      </c>
      <c r="K29" s="210"/>
      <c r="L29" s="208"/>
      <c r="M29" s="110"/>
      <c r="N29" s="210"/>
      <c r="O29" s="21">
        <f>IFERROR($G29-$H29,"")</f>
        <v>0.125</v>
      </c>
      <c r="P29" s="168"/>
      <c r="Q29" s="127" t="s">
        <v>224</v>
      </c>
      <c r="R29" s="44" t="str">
        <f>IFERROR(VLOOKUP($Q29,Coordonnées!$D$2:$E$72,2,0),"")</f>
        <v>ilutte@thelius.be</v>
      </c>
      <c r="S29" s="184">
        <v>44321</v>
      </c>
      <c r="T29" s="184">
        <v>44321</v>
      </c>
      <c r="U29" s="167">
        <v>44333</v>
      </c>
      <c r="V29" s="39"/>
      <c r="W29" s="39"/>
      <c r="X29" s="181"/>
      <c r="Y29" s="181"/>
      <c r="Z29" s="39"/>
      <c r="AA29" s="39"/>
      <c r="AB29" s="39"/>
      <c r="AC29" s="181"/>
      <c r="AD29" s="108"/>
      <c r="AE29" s="27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ht="30" x14ac:dyDescent="0.25">
      <c r="A30" s="24">
        <f t="shared" si="1"/>
        <v>0</v>
      </c>
      <c r="B30" s="23">
        <f>+COUNTIF($K$8:K30,K30)</f>
        <v>0</v>
      </c>
      <c r="C30" s="23" t="str">
        <f t="shared" si="2"/>
        <v>0</v>
      </c>
      <c r="D30" s="52">
        <v>44613</v>
      </c>
      <c r="E30" s="129">
        <v>0.58333333333333337</v>
      </c>
      <c r="F30" s="129">
        <v>0.70833333333333337</v>
      </c>
      <c r="G30" s="22">
        <f t="shared" si="5"/>
        <v>0.125</v>
      </c>
      <c r="H30" s="128"/>
      <c r="I30" s="182" t="s">
        <v>206</v>
      </c>
      <c r="J30" s="177" t="s">
        <v>208</v>
      </c>
      <c r="K30" s="206"/>
      <c r="L30" s="209"/>
      <c r="M30" s="50"/>
      <c r="N30" s="206"/>
      <c r="O30" s="21">
        <f>IFERROR($G30-$H30,"")</f>
        <v>0.125</v>
      </c>
      <c r="P30" s="78"/>
      <c r="Q30" s="127" t="s">
        <v>224</v>
      </c>
      <c r="R30" s="44" t="str">
        <f>IFERROR(VLOOKUP($Q30,Coordonnées!$D$2:$E$72,2,0),"")</f>
        <v>ilutte@thelius.be</v>
      </c>
      <c r="S30" s="184">
        <v>44321</v>
      </c>
      <c r="T30" s="184">
        <v>44321</v>
      </c>
      <c r="U30" s="167">
        <v>44333</v>
      </c>
      <c r="V30" s="41"/>
      <c r="W30" s="41"/>
      <c r="X30" s="43"/>
      <c r="Y30" s="43"/>
      <c r="Z30" s="41"/>
      <c r="AA30" s="41"/>
      <c r="AB30" s="41"/>
      <c r="AC30" s="43"/>
      <c r="AD30" s="104" t="str">
        <f>$Q30&amp;" - "&amp;$N31</f>
        <v>I. Lutte - Droit commun y compris la responsabilité médicale</v>
      </c>
      <c r="AE30" s="27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ht="18.75" x14ac:dyDescent="0.25">
      <c r="A31" s="24">
        <f t="shared" si="1"/>
        <v>2</v>
      </c>
      <c r="B31" s="23">
        <f>+COUNTIF($K$8:K31,K31)</f>
        <v>2</v>
      </c>
      <c r="C31" s="23" t="str">
        <f t="shared" si="2"/>
        <v>2</v>
      </c>
      <c r="D31" s="52">
        <v>44627</v>
      </c>
      <c r="E31" s="42">
        <v>0.58333333333333337</v>
      </c>
      <c r="F31" s="42">
        <v>0.75</v>
      </c>
      <c r="G31" s="22">
        <f t="shared" si="5"/>
        <v>0.16666666666666663</v>
      </c>
      <c r="H31" s="42"/>
      <c r="I31" s="107" t="s">
        <v>206</v>
      </c>
      <c r="J31" s="107" t="s">
        <v>208</v>
      </c>
      <c r="K31" s="81">
        <v>2</v>
      </c>
      <c r="L31" s="70" t="s">
        <v>204</v>
      </c>
      <c r="M31" s="50"/>
      <c r="N31" s="127" t="s">
        <v>210</v>
      </c>
      <c r="O31" s="21">
        <f t="shared" ref="O31:O37" si="6">IFERROR($G31-$H31,"")</f>
        <v>0.16666666666666663</v>
      </c>
      <c r="P31" s="44"/>
      <c r="Q31" s="127" t="s">
        <v>224</v>
      </c>
      <c r="R31" s="44" t="str">
        <f>IFERROR(VLOOKUP($Q31,Coordonnées!$D$2:$E$72,2,0),"")</f>
        <v>ilutte@thelius.be</v>
      </c>
      <c r="S31" s="184">
        <v>44321</v>
      </c>
      <c r="T31" s="39">
        <v>44321</v>
      </c>
      <c r="U31" s="167">
        <v>44333</v>
      </c>
      <c r="V31" s="41"/>
      <c r="W31" s="41"/>
      <c r="X31" s="43"/>
      <c r="Y31" s="43"/>
      <c r="Z31" s="41"/>
      <c r="AA31" s="41"/>
      <c r="AB31" s="41"/>
      <c r="AC31" s="43"/>
      <c r="AD31" s="104" t="str">
        <f>$Q31&amp;" - "&amp;$N32</f>
        <v>I. Lutte - Droit des assurances</v>
      </c>
      <c r="AE31" s="27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</row>
    <row r="32" spans="1:59" s="27" customFormat="1" ht="18.75" x14ac:dyDescent="0.25">
      <c r="A32" s="27">
        <f t="shared" si="1"/>
        <v>2</v>
      </c>
      <c r="B32" s="25">
        <f>+COUNTIF($K$8:K32,K32)</f>
        <v>3</v>
      </c>
      <c r="C32" s="25" t="str">
        <f t="shared" si="2"/>
        <v>3</v>
      </c>
      <c r="D32" s="106">
        <v>44634</v>
      </c>
      <c r="E32" s="128">
        <v>0.58333333333333337</v>
      </c>
      <c r="F32" s="128">
        <v>0.75</v>
      </c>
      <c r="G32" s="22">
        <f t="shared" si="5"/>
        <v>0.16666666666666663</v>
      </c>
      <c r="H32" s="42"/>
      <c r="I32" s="107" t="s">
        <v>206</v>
      </c>
      <c r="J32" s="107" t="s">
        <v>208</v>
      </c>
      <c r="K32" s="43">
        <v>2</v>
      </c>
      <c r="L32" s="70" t="s">
        <v>204</v>
      </c>
      <c r="M32" s="50"/>
      <c r="N32" s="127" t="s">
        <v>211</v>
      </c>
      <c r="O32" s="21">
        <f t="shared" si="6"/>
        <v>0.16666666666666663</v>
      </c>
      <c r="P32" s="44"/>
      <c r="Q32" s="127" t="s">
        <v>224</v>
      </c>
      <c r="R32" s="44" t="str">
        <f>IFERROR(VLOOKUP($Q32,Coordonnées!$D$2:$E$72,2,0),"")</f>
        <v>ilutte@thelius.be</v>
      </c>
      <c r="S32" s="39">
        <v>44321</v>
      </c>
      <c r="T32" s="39">
        <v>44321</v>
      </c>
      <c r="U32" s="167">
        <v>44333</v>
      </c>
      <c r="V32" s="41"/>
      <c r="W32" s="41"/>
      <c r="X32" s="43"/>
      <c r="Y32" s="43"/>
      <c r="Z32" s="41"/>
      <c r="AA32" s="41"/>
      <c r="AB32" s="41"/>
      <c r="AC32" s="43"/>
      <c r="AD32" s="104" t="str">
        <f>$Q32&amp;" - "&amp;$N33</f>
        <v xml:space="preserve">I. Lutte - Atteintes à la santé et droit social 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</row>
    <row r="33" spans="1:59" x14ac:dyDescent="0.25">
      <c r="A33" s="24">
        <f t="shared" si="1"/>
        <v>2</v>
      </c>
      <c r="B33" s="23">
        <f>+COUNTIF($K$8:K33,K33)</f>
        <v>4</v>
      </c>
      <c r="C33" s="23" t="str">
        <f t="shared" si="2"/>
        <v>4</v>
      </c>
      <c r="D33" s="52">
        <v>44641</v>
      </c>
      <c r="E33" s="40">
        <v>0.58333333333333337</v>
      </c>
      <c r="F33" s="40">
        <v>0.66666666666666663</v>
      </c>
      <c r="G33" s="22">
        <f t="shared" si="5"/>
        <v>8.3333333333333259E-2</v>
      </c>
      <c r="H33" s="128"/>
      <c r="I33" s="177" t="s">
        <v>206</v>
      </c>
      <c r="J33" s="177" t="s">
        <v>208</v>
      </c>
      <c r="K33" s="205">
        <v>2</v>
      </c>
      <c r="L33" s="211" t="s">
        <v>204</v>
      </c>
      <c r="M33" s="127"/>
      <c r="N33" s="205" t="s">
        <v>212</v>
      </c>
      <c r="O33" s="21">
        <f t="shared" si="6"/>
        <v>8.3333333333333259E-2</v>
      </c>
      <c r="P33" s="78"/>
      <c r="Q33" s="127" t="s">
        <v>224</v>
      </c>
      <c r="R33" s="44" t="str">
        <f>IFERROR(VLOOKUP($Q33,Coordonnées!$D$2:$E$72,2,0),"")</f>
        <v>ilutte@thelius.be</v>
      </c>
      <c r="S33" s="41">
        <v>44321</v>
      </c>
      <c r="T33" s="41">
        <v>44321</v>
      </c>
      <c r="U33" s="167">
        <v>44333</v>
      </c>
      <c r="V33" s="39"/>
      <c r="W33" s="39"/>
      <c r="X33" s="81"/>
      <c r="Y33" s="81"/>
      <c r="Z33" s="39"/>
      <c r="AA33" s="39"/>
      <c r="AB33" s="39"/>
      <c r="AC33" s="81"/>
      <c r="AD33" s="108" t="str">
        <f>$Q33&amp;" - "&amp;$N35</f>
        <v>I. Lutte - Droits du patient et RGPD</v>
      </c>
      <c r="AE33" s="27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  <row r="34" spans="1:59" x14ac:dyDescent="0.25">
      <c r="D34" s="52">
        <v>44648</v>
      </c>
      <c r="E34" s="129">
        <v>0.58333333333333337</v>
      </c>
      <c r="F34" s="129">
        <v>0.70833333333333337</v>
      </c>
      <c r="G34" s="22">
        <f t="shared" si="5"/>
        <v>0.125</v>
      </c>
      <c r="H34" s="128"/>
      <c r="I34" s="177" t="s">
        <v>206</v>
      </c>
      <c r="J34" s="177" t="s">
        <v>208</v>
      </c>
      <c r="K34" s="206"/>
      <c r="L34" s="209"/>
      <c r="M34" s="127"/>
      <c r="N34" s="206"/>
      <c r="O34" s="21">
        <f t="shared" si="6"/>
        <v>0.125</v>
      </c>
      <c r="P34" s="168"/>
      <c r="Q34" s="127" t="s">
        <v>224</v>
      </c>
      <c r="R34" s="44" t="str">
        <f>IFERROR(VLOOKUP($Q34,Coordonnées!$D$2:$E$72,2,0),"")</f>
        <v>ilutte@thelius.be</v>
      </c>
      <c r="S34" s="41">
        <v>44321</v>
      </c>
      <c r="T34" s="41">
        <v>44321</v>
      </c>
      <c r="U34" s="167">
        <v>44333</v>
      </c>
      <c r="V34" s="39"/>
      <c r="W34" s="39"/>
      <c r="X34" s="181"/>
      <c r="Y34" s="181"/>
      <c r="Z34" s="39"/>
      <c r="AA34" s="39"/>
      <c r="AB34" s="39"/>
      <c r="AC34" s="181"/>
      <c r="AD34" s="108"/>
      <c r="AE34" s="27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s="89" customFormat="1" x14ac:dyDescent="0.25">
      <c r="A35" s="89">
        <f t="shared" si="1"/>
        <v>2</v>
      </c>
      <c r="B35" s="86">
        <f>+COUNTIF($K$8:K35,K35)</f>
        <v>5</v>
      </c>
      <c r="C35" s="86" t="str">
        <f t="shared" si="2"/>
        <v>5</v>
      </c>
      <c r="D35" s="106">
        <v>44676</v>
      </c>
      <c r="E35" s="42">
        <v>0.58333333333333337</v>
      </c>
      <c r="F35" s="42">
        <v>0.75</v>
      </c>
      <c r="G35" s="21">
        <f t="shared" si="5"/>
        <v>0.16666666666666663</v>
      </c>
      <c r="H35" s="42"/>
      <c r="I35" s="107" t="s">
        <v>206</v>
      </c>
      <c r="J35" s="107" t="s">
        <v>208</v>
      </c>
      <c r="K35" s="43">
        <v>2</v>
      </c>
      <c r="L35" s="70" t="s">
        <v>204</v>
      </c>
      <c r="M35" s="50"/>
      <c r="N35" s="127" t="s">
        <v>213</v>
      </c>
      <c r="O35" s="21">
        <f t="shared" si="6"/>
        <v>0.16666666666666663</v>
      </c>
      <c r="P35" s="44"/>
      <c r="Q35" s="127" t="s">
        <v>224</v>
      </c>
      <c r="R35" s="44" t="str">
        <f>IFERROR(VLOOKUP($Q35,Coordonnées!$D$2:$E$72,2,0),"")</f>
        <v>ilutte@thelius.be</v>
      </c>
      <c r="S35" s="39">
        <v>44321</v>
      </c>
      <c r="T35" s="39">
        <v>44321</v>
      </c>
      <c r="U35" s="167">
        <v>44333</v>
      </c>
      <c r="V35" s="41"/>
      <c r="W35" s="41"/>
      <c r="X35" s="43"/>
      <c r="Y35" s="43"/>
      <c r="Z35" s="41"/>
      <c r="AA35" s="41"/>
      <c r="AB35" s="41"/>
      <c r="AC35" s="43"/>
      <c r="AD35" s="104" t="str">
        <f>$Q35&amp;" - "&amp;$N36</f>
        <v>I. Lutte - Déontologie de l’expert - éthique</v>
      </c>
      <c r="AE35" s="27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59" s="89" customFormat="1" x14ac:dyDescent="0.25">
      <c r="B36" s="86"/>
      <c r="C36" s="86"/>
      <c r="D36" s="106">
        <v>44687</v>
      </c>
      <c r="E36" s="128">
        <v>0.58333333333333337</v>
      </c>
      <c r="F36" s="128">
        <v>0.75</v>
      </c>
      <c r="G36" s="21">
        <f t="shared" si="5"/>
        <v>0.16666666666666663</v>
      </c>
      <c r="H36" s="128"/>
      <c r="I36" s="107" t="s">
        <v>206</v>
      </c>
      <c r="J36" s="107" t="s">
        <v>208</v>
      </c>
      <c r="K36" s="127">
        <v>2</v>
      </c>
      <c r="L36" s="70" t="s">
        <v>204</v>
      </c>
      <c r="M36" s="50"/>
      <c r="N36" s="127" t="s">
        <v>214</v>
      </c>
      <c r="O36" s="21">
        <f t="shared" si="6"/>
        <v>0.16666666666666663</v>
      </c>
      <c r="P36" s="44"/>
      <c r="Q36" s="127" t="s">
        <v>218</v>
      </c>
      <c r="R36" s="44" t="str">
        <f>IFERROR(VLOOKUP($Q36,Coordonnées!$D$2:$E$72,2,0),"")</f>
        <v>timmermans.luc@skynet.be</v>
      </c>
      <c r="S36" s="39">
        <v>44321</v>
      </c>
      <c r="T36" s="39">
        <v>44321</v>
      </c>
      <c r="U36" s="167">
        <v>44322</v>
      </c>
      <c r="V36" s="41"/>
      <c r="W36" s="41"/>
      <c r="X36" s="127"/>
      <c r="Y36" s="127"/>
      <c r="Z36" s="41"/>
      <c r="AA36" s="41"/>
      <c r="AB36" s="41"/>
      <c r="AC36" s="127"/>
      <c r="AD36" s="104" t="str">
        <f>$Q36&amp;" - "&amp;$N39</f>
        <v>L. Timmermans - Séminaires</v>
      </c>
      <c r="AE36" s="27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59" s="89" customFormat="1" x14ac:dyDescent="0.25">
      <c r="B37" s="86"/>
      <c r="C37" s="86"/>
      <c r="D37" s="106">
        <v>44701</v>
      </c>
      <c r="E37" s="128">
        <v>0.58333333333333337</v>
      </c>
      <c r="F37" s="128">
        <v>0.75</v>
      </c>
      <c r="G37" s="21">
        <f t="shared" si="5"/>
        <v>0.16666666666666663</v>
      </c>
      <c r="H37" s="128"/>
      <c r="I37" s="107" t="s">
        <v>206</v>
      </c>
      <c r="J37" s="107" t="s">
        <v>208</v>
      </c>
      <c r="K37" s="127">
        <v>2</v>
      </c>
      <c r="L37" s="70" t="s">
        <v>204</v>
      </c>
      <c r="M37" s="50"/>
      <c r="N37" s="127" t="s">
        <v>214</v>
      </c>
      <c r="O37" s="21">
        <f t="shared" si="6"/>
        <v>0.16666666666666663</v>
      </c>
      <c r="P37" s="44"/>
      <c r="Q37" s="127" t="s">
        <v>218</v>
      </c>
      <c r="R37" s="44" t="str">
        <f>IFERROR(VLOOKUP($Q37,Coordonnées!$D$2:$E$72,2,0),"")</f>
        <v>timmermans.luc@skynet.be</v>
      </c>
      <c r="S37" s="39">
        <v>44321</v>
      </c>
      <c r="T37" s="39">
        <v>44321</v>
      </c>
      <c r="U37" s="167">
        <v>44322</v>
      </c>
      <c r="V37" s="41"/>
      <c r="W37" s="41"/>
      <c r="X37" s="127"/>
      <c r="Y37" s="127"/>
      <c r="Z37" s="41"/>
      <c r="AA37" s="41"/>
      <c r="AB37" s="41"/>
      <c r="AC37" s="127"/>
      <c r="AD37" s="104"/>
      <c r="AE37" s="27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59" s="89" customFormat="1" x14ac:dyDescent="0.25">
      <c r="B38" s="86"/>
      <c r="C38" s="86"/>
      <c r="D38" s="106"/>
      <c r="E38" s="128"/>
      <c r="F38" s="128"/>
      <c r="G38" s="21"/>
      <c r="H38" s="128"/>
      <c r="I38" s="107"/>
      <c r="J38" s="107"/>
      <c r="K38" s="127"/>
      <c r="L38" s="70"/>
      <c r="M38" s="50"/>
      <c r="N38" s="127"/>
      <c r="O38" s="127"/>
      <c r="P38" s="127"/>
      <c r="Q38" s="127"/>
      <c r="R38" s="44" t="str">
        <f>IFERROR(VLOOKUP($Q38,Coordonnées!$D$2:$E$72,2,0),"")</f>
        <v/>
      </c>
      <c r="S38" s="41"/>
      <c r="T38" s="72"/>
      <c r="U38" s="72"/>
      <c r="V38" s="41"/>
      <c r="W38" s="41"/>
      <c r="X38" s="127"/>
      <c r="Y38" s="127"/>
      <c r="Z38" s="41"/>
      <c r="AA38" s="41"/>
      <c r="AB38" s="41"/>
      <c r="AC38" s="127"/>
      <c r="AD38" s="104"/>
      <c r="AE38" s="27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59" s="89" customFormat="1" x14ac:dyDescent="0.25">
      <c r="A39" s="89">
        <f t="shared" si="1"/>
        <v>2</v>
      </c>
      <c r="B39" s="86">
        <f>+COUNTIF($K$8:K39,K39)</f>
        <v>8</v>
      </c>
      <c r="C39" s="86" t="str">
        <f t="shared" si="2"/>
        <v>8</v>
      </c>
      <c r="D39" s="106" t="s">
        <v>223</v>
      </c>
      <c r="E39" s="128"/>
      <c r="F39" s="128"/>
      <c r="G39" s="21">
        <v>0.625</v>
      </c>
      <c r="H39" s="128"/>
      <c r="I39" s="107"/>
      <c r="J39" s="107"/>
      <c r="K39" s="127">
        <v>2</v>
      </c>
      <c r="L39" s="70" t="s">
        <v>204</v>
      </c>
      <c r="M39" s="50"/>
      <c r="N39" s="127" t="s">
        <v>118</v>
      </c>
      <c r="O39" s="21"/>
      <c r="P39" s="44"/>
      <c r="Q39" s="127" t="s">
        <v>219</v>
      </c>
      <c r="R39" s="44" t="str">
        <f>IFERROR(VLOOKUP($Q39,Coordonnées!$D$2:$E$72,2,0),"")</f>
        <v>bettykakiesse@yahoo.fr</v>
      </c>
      <c r="S39" s="39">
        <v>44321</v>
      </c>
      <c r="T39" s="72"/>
      <c r="U39" s="72"/>
      <c r="V39" s="41"/>
      <c r="W39" s="41"/>
      <c r="X39" s="127"/>
      <c r="Y39" s="127"/>
      <c r="Z39" s="41"/>
      <c r="AA39" s="41"/>
      <c r="AB39" s="41"/>
      <c r="AC39" s="127"/>
      <c r="AD39" s="104" t="str">
        <f>$Q39&amp;" - "&amp;$N40</f>
        <v>B. Kakiesse - Séances d'observation</v>
      </c>
      <c r="AE39" s="27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9" s="89" customFormat="1" x14ac:dyDescent="0.25">
      <c r="A40" s="89">
        <f t="shared" si="1"/>
        <v>2</v>
      </c>
      <c r="B40" s="86">
        <f>+COUNTIF($K$8:K40,K40)</f>
        <v>9</v>
      </c>
      <c r="C40" s="86" t="str">
        <f t="shared" si="2"/>
        <v>9</v>
      </c>
      <c r="D40" s="106"/>
      <c r="E40" s="128"/>
      <c r="F40" s="128"/>
      <c r="G40" s="21">
        <v>0.625</v>
      </c>
      <c r="H40" s="128"/>
      <c r="I40" s="107"/>
      <c r="J40" s="107"/>
      <c r="K40" s="127">
        <v>2</v>
      </c>
      <c r="L40" s="70" t="s">
        <v>204</v>
      </c>
      <c r="M40" s="50"/>
      <c r="N40" s="127" t="s">
        <v>119</v>
      </c>
      <c r="O40" s="21"/>
      <c r="P40" s="44"/>
      <c r="Q40" s="127" t="s">
        <v>220</v>
      </c>
      <c r="R40" s="44" t="str">
        <f>IFERROR(VLOOKUP($Q40,Coordonnées!$D$2:$E$72,2,0),"")</f>
        <v>frederic.schuind@erasme.ulb.ac.be</v>
      </c>
      <c r="S40" s="39">
        <v>44321</v>
      </c>
      <c r="T40" s="72"/>
      <c r="U40" s="72"/>
      <c r="V40" s="41"/>
      <c r="W40" s="41"/>
      <c r="X40" s="127"/>
      <c r="Y40" s="127"/>
      <c r="Z40" s="41"/>
      <c r="AA40" s="41"/>
      <c r="AB40" s="41"/>
      <c r="AC40" s="127"/>
      <c r="AD40" s="104" t="str">
        <f>$Q40&amp;" - "&amp;$N41</f>
        <v xml:space="preserve">F. Schuind - </v>
      </c>
      <c r="AE40" s="27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</row>
    <row r="41" spans="1:59" s="27" customFormat="1" x14ac:dyDescent="0.25">
      <c r="A41" s="27">
        <f t="shared" si="1"/>
        <v>0</v>
      </c>
      <c r="B41" s="25">
        <f>+COUNTIF($K$8:K41,K41)</f>
        <v>0</v>
      </c>
      <c r="C41" s="25" t="str">
        <f t="shared" si="2"/>
        <v>0</v>
      </c>
      <c r="D41" s="114"/>
      <c r="E41" s="112"/>
      <c r="F41" s="112"/>
      <c r="G41" s="112"/>
      <c r="H41" s="112"/>
      <c r="L41" s="115"/>
      <c r="M41" s="116"/>
      <c r="N41" s="116"/>
      <c r="O41" s="116"/>
      <c r="P41" s="117"/>
      <c r="S41" s="113"/>
      <c r="T41" s="118"/>
      <c r="U41" s="118"/>
      <c r="V41" s="113"/>
      <c r="W41" s="113"/>
      <c r="Z41" s="113"/>
      <c r="AA41" s="113"/>
      <c r="AB41" s="113"/>
      <c r="AD41" s="119" t="str">
        <f>$Q41&amp;" - "&amp;$N42</f>
        <v xml:space="preserve"> - 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2" spans="1:59" s="134" customFormat="1" x14ac:dyDescent="0.25">
      <c r="D42" s="139" t="s">
        <v>217</v>
      </c>
      <c r="E42" s="202" t="s">
        <v>216</v>
      </c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  <c r="S42" s="135"/>
      <c r="T42" s="136"/>
      <c r="U42" s="136"/>
      <c r="V42" s="135"/>
      <c r="W42" s="135"/>
      <c r="X42" s="133"/>
      <c r="Y42" s="133"/>
      <c r="Z42" s="135"/>
      <c r="AA42" s="135"/>
      <c r="AB42" s="135"/>
      <c r="AC42" s="133"/>
      <c r="AD42" s="13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</row>
    <row r="43" spans="1:59" s="27" customFormat="1" x14ac:dyDescent="0.25">
      <c r="A43" s="27">
        <f t="shared" si="1"/>
        <v>0</v>
      </c>
      <c r="B43" s="25">
        <f>+COUNTIF($K$8:K43,K43)</f>
        <v>0</v>
      </c>
      <c r="C43" s="25" t="str">
        <f t="shared" si="2"/>
        <v>0</v>
      </c>
      <c r="D43" s="114"/>
      <c r="E43" s="112"/>
      <c r="F43" s="112"/>
      <c r="G43" s="112"/>
      <c r="H43" s="112"/>
      <c r="I43" s="112"/>
      <c r="L43" s="115"/>
      <c r="M43" s="116"/>
      <c r="N43" s="116"/>
      <c r="O43" s="116"/>
      <c r="P43" s="117"/>
      <c r="S43" s="113"/>
      <c r="T43" s="118"/>
      <c r="U43" s="118"/>
      <c r="V43" s="113"/>
      <c r="W43" s="113"/>
      <c r="Z43" s="113"/>
      <c r="AA43" s="113"/>
      <c r="AB43" s="113"/>
      <c r="AD43" s="119" t="str">
        <f t="shared" ref="AD43:AD72" si="7">$Q43&amp;" - "&amp;$N44</f>
        <v xml:space="preserve"> - </v>
      </c>
    </row>
    <row r="44" spans="1:59" s="27" customFormat="1" x14ac:dyDescent="0.25">
      <c r="A44" s="27">
        <f t="shared" si="1"/>
        <v>0</v>
      </c>
      <c r="B44" s="25">
        <f>+COUNTIF($K$8:K44,K44)</f>
        <v>0</v>
      </c>
      <c r="C44" s="25" t="str">
        <f t="shared" si="2"/>
        <v>0</v>
      </c>
      <c r="D44" s="114"/>
      <c r="E44" s="112"/>
      <c r="F44" s="112"/>
      <c r="G44" s="112"/>
      <c r="H44" s="112"/>
      <c r="I44" s="96"/>
      <c r="L44" s="115"/>
      <c r="M44" s="116"/>
      <c r="N44" s="116"/>
      <c r="O44" s="116"/>
      <c r="P44" s="117"/>
      <c r="S44" s="113"/>
      <c r="T44" s="118"/>
      <c r="U44" s="118"/>
      <c r="V44" s="113"/>
      <c r="W44" s="113"/>
      <c r="Z44" s="113"/>
      <c r="AA44" s="113"/>
      <c r="AB44" s="113"/>
      <c r="AD44" s="119" t="str">
        <f>$Q44&amp;" - "&amp;$N20</f>
        <v xml:space="preserve"> - </v>
      </c>
    </row>
    <row r="45" spans="1:59" s="27" customFormat="1" x14ac:dyDescent="0.25">
      <c r="A45" s="27">
        <f t="shared" si="1"/>
        <v>0</v>
      </c>
      <c r="B45" s="25">
        <f>+COUNTIF($K$8:K45,K45)</f>
        <v>0</v>
      </c>
      <c r="C45" s="25" t="str">
        <f t="shared" si="2"/>
        <v>0</v>
      </c>
      <c r="D45" s="114"/>
      <c r="E45" s="112"/>
      <c r="F45" s="112"/>
      <c r="G45" s="112"/>
      <c r="H45" s="112"/>
      <c r="L45" s="115"/>
      <c r="M45" s="116"/>
      <c r="N45" s="116"/>
      <c r="O45" s="116"/>
      <c r="P45" s="117"/>
      <c r="S45" s="113"/>
      <c r="T45" s="113"/>
      <c r="U45" s="113"/>
      <c r="V45" s="113"/>
      <c r="W45" s="113"/>
      <c r="Z45" s="113"/>
      <c r="AA45" s="113"/>
      <c r="AB45" s="113"/>
      <c r="AD45" s="119" t="str">
        <f t="shared" si="7"/>
        <v xml:space="preserve"> - </v>
      </c>
    </row>
    <row r="46" spans="1:59" s="27" customFormat="1" x14ac:dyDescent="0.25">
      <c r="A46" s="27">
        <f t="shared" si="1"/>
        <v>0</v>
      </c>
      <c r="B46" s="25">
        <f>+COUNTIF($K$8:K46,K46)</f>
        <v>0</v>
      </c>
      <c r="C46" s="25" t="str">
        <f t="shared" si="2"/>
        <v>0</v>
      </c>
      <c r="D46" s="114"/>
      <c r="E46" s="112"/>
      <c r="F46" s="112"/>
      <c r="G46" s="112"/>
      <c r="H46" s="112"/>
      <c r="L46" s="115"/>
      <c r="M46" s="116"/>
      <c r="N46" s="116"/>
      <c r="O46" s="116"/>
      <c r="P46" s="117"/>
      <c r="S46" s="113"/>
      <c r="T46" s="113"/>
      <c r="U46" s="113"/>
      <c r="V46" s="113"/>
      <c r="W46" s="113"/>
      <c r="Z46" s="113"/>
      <c r="AA46" s="113"/>
      <c r="AB46" s="113"/>
      <c r="AD46" s="119" t="str">
        <f t="shared" si="7"/>
        <v xml:space="preserve"> - </v>
      </c>
    </row>
    <row r="47" spans="1:59" s="27" customFormat="1" x14ac:dyDescent="0.25">
      <c r="A47" s="27">
        <f t="shared" si="1"/>
        <v>0</v>
      </c>
      <c r="B47" s="25">
        <f>+COUNTIF($K$8:K47,K47)</f>
        <v>0</v>
      </c>
      <c r="C47" s="25" t="str">
        <f t="shared" si="2"/>
        <v>0</v>
      </c>
      <c r="D47" s="114"/>
      <c r="E47" s="112"/>
      <c r="F47" s="112"/>
      <c r="G47" s="112"/>
      <c r="H47" s="112"/>
      <c r="L47" s="115"/>
      <c r="M47" s="116"/>
      <c r="N47" s="116"/>
      <c r="O47" s="116"/>
      <c r="P47" s="117"/>
      <c r="S47" s="113"/>
      <c r="T47" s="113"/>
      <c r="U47" s="113"/>
      <c r="V47" s="113"/>
      <c r="W47" s="113"/>
      <c r="Z47" s="113"/>
      <c r="AA47" s="113"/>
      <c r="AB47" s="113"/>
      <c r="AD47" s="119" t="str">
        <f t="shared" si="7"/>
        <v xml:space="preserve"> - </v>
      </c>
    </row>
    <row r="48" spans="1:59" s="27" customFormat="1" x14ac:dyDescent="0.25">
      <c r="A48" s="27">
        <f t="shared" si="1"/>
        <v>0</v>
      </c>
      <c r="B48" s="25">
        <f>+COUNTIF($K$8:K48,K48)</f>
        <v>0</v>
      </c>
      <c r="C48" s="25" t="str">
        <f t="shared" si="2"/>
        <v>0</v>
      </c>
      <c r="D48" s="114"/>
      <c r="E48" s="112"/>
      <c r="F48" s="112"/>
      <c r="G48" s="112"/>
      <c r="H48" s="112"/>
      <c r="L48" s="115"/>
      <c r="M48" s="116"/>
      <c r="N48" s="116"/>
      <c r="O48" s="116"/>
      <c r="P48" s="117"/>
      <c r="S48" s="113"/>
      <c r="T48" s="113"/>
      <c r="U48" s="113"/>
      <c r="V48" s="113"/>
      <c r="W48" s="113"/>
      <c r="Z48" s="113"/>
      <c r="AA48" s="113"/>
      <c r="AB48" s="113"/>
      <c r="AD48" s="119" t="str">
        <f t="shared" si="7"/>
        <v xml:space="preserve"> - </v>
      </c>
    </row>
    <row r="49" spans="1:30" s="27" customFormat="1" x14ac:dyDescent="0.25">
      <c r="A49" s="27">
        <f t="shared" si="1"/>
        <v>0</v>
      </c>
      <c r="B49" s="25">
        <f>+COUNTIF($K$8:K49,K49)</f>
        <v>0</v>
      </c>
      <c r="C49" s="25" t="str">
        <f t="shared" si="2"/>
        <v>0</v>
      </c>
      <c r="D49" s="114"/>
      <c r="E49" s="112"/>
      <c r="F49" s="112"/>
      <c r="G49" s="112"/>
      <c r="H49" s="112"/>
      <c r="L49" s="115"/>
      <c r="M49" s="116"/>
      <c r="N49" s="116"/>
      <c r="O49" s="116"/>
      <c r="P49" s="117"/>
      <c r="S49" s="113"/>
      <c r="T49" s="113"/>
      <c r="U49" s="113"/>
      <c r="V49" s="113"/>
      <c r="W49" s="113"/>
      <c r="Z49" s="113"/>
      <c r="AA49" s="113"/>
      <c r="AB49" s="113"/>
      <c r="AD49" s="119" t="str">
        <f t="shared" si="7"/>
        <v xml:space="preserve"> - </v>
      </c>
    </row>
    <row r="50" spans="1:30" s="27" customFormat="1" x14ac:dyDescent="0.25">
      <c r="A50" s="27">
        <f t="shared" si="1"/>
        <v>0</v>
      </c>
      <c r="B50" s="25">
        <f>+COUNTIF($K$8:K50,K50)</f>
        <v>0</v>
      </c>
      <c r="C50" s="25" t="str">
        <f t="shared" si="2"/>
        <v>0</v>
      </c>
      <c r="D50" s="114"/>
      <c r="E50" s="112"/>
      <c r="F50" s="112"/>
      <c r="G50" s="112"/>
      <c r="H50" s="112"/>
      <c r="L50" s="115"/>
      <c r="M50" s="116"/>
      <c r="N50" s="116"/>
      <c r="O50" s="116"/>
      <c r="P50" s="117"/>
      <c r="S50" s="113"/>
      <c r="T50" s="113"/>
      <c r="U50" s="113"/>
      <c r="V50" s="113"/>
      <c r="W50" s="113"/>
      <c r="Z50" s="113"/>
      <c r="AA50" s="113"/>
      <c r="AB50" s="113"/>
      <c r="AD50" s="119" t="str">
        <f t="shared" si="7"/>
        <v xml:space="preserve"> - </v>
      </c>
    </row>
    <row r="51" spans="1:30" s="27" customFormat="1" x14ac:dyDescent="0.25">
      <c r="A51" s="27">
        <f t="shared" si="1"/>
        <v>0</v>
      </c>
      <c r="B51" s="25">
        <f>+COUNTIF($K$8:K51,K51)</f>
        <v>0</v>
      </c>
      <c r="C51" s="25" t="str">
        <f t="shared" si="2"/>
        <v>0</v>
      </c>
      <c r="D51" s="114"/>
      <c r="E51" s="112"/>
      <c r="F51" s="112"/>
      <c r="G51" s="112"/>
      <c r="H51" s="112"/>
      <c r="L51" s="115"/>
      <c r="M51" s="116"/>
      <c r="N51" s="116"/>
      <c r="O51" s="116"/>
      <c r="P51" s="117"/>
      <c r="S51" s="113"/>
      <c r="T51" s="113"/>
      <c r="U51" s="113"/>
      <c r="V51" s="113"/>
      <c r="W51" s="113"/>
      <c r="Z51" s="113"/>
      <c r="AA51" s="113"/>
      <c r="AB51" s="113"/>
      <c r="AD51" s="119" t="str">
        <f t="shared" si="7"/>
        <v xml:space="preserve"> - </v>
      </c>
    </row>
    <row r="52" spans="1:30" s="27" customFormat="1" x14ac:dyDescent="0.25">
      <c r="A52" s="27">
        <f t="shared" si="1"/>
        <v>0</v>
      </c>
      <c r="B52" s="25">
        <f>+COUNTIF($K$8:K52,K52)</f>
        <v>0</v>
      </c>
      <c r="C52" s="25" t="str">
        <f t="shared" si="2"/>
        <v>0</v>
      </c>
      <c r="D52" s="114"/>
      <c r="E52" s="112"/>
      <c r="F52" s="112"/>
      <c r="G52" s="112"/>
      <c r="H52" s="112"/>
      <c r="L52" s="115"/>
      <c r="M52" s="116"/>
      <c r="N52" s="116"/>
      <c r="O52" s="116"/>
      <c r="P52" s="117"/>
      <c r="S52" s="113"/>
      <c r="T52" s="113"/>
      <c r="U52" s="113"/>
      <c r="V52" s="113"/>
      <c r="W52" s="113"/>
      <c r="Z52" s="113"/>
      <c r="AA52" s="113"/>
      <c r="AB52" s="113"/>
      <c r="AD52" s="119" t="str">
        <f t="shared" si="7"/>
        <v xml:space="preserve"> - </v>
      </c>
    </row>
    <row r="53" spans="1:30" s="27" customFormat="1" x14ac:dyDescent="0.25">
      <c r="A53" s="27">
        <f t="shared" si="1"/>
        <v>0</v>
      </c>
      <c r="B53" s="25">
        <f>+COUNTIF($K$8:K53,K53)</f>
        <v>0</v>
      </c>
      <c r="C53" s="25" t="str">
        <f t="shared" si="2"/>
        <v>0</v>
      </c>
      <c r="D53" s="114"/>
      <c r="E53" s="112"/>
      <c r="F53" s="112"/>
      <c r="G53" s="112"/>
      <c r="H53" s="112"/>
      <c r="L53" s="115"/>
      <c r="M53" s="116"/>
      <c r="N53" s="116"/>
      <c r="O53" s="116"/>
      <c r="P53" s="117"/>
      <c r="S53" s="113"/>
      <c r="T53" s="113"/>
      <c r="U53" s="113"/>
      <c r="V53" s="113"/>
      <c r="W53" s="113"/>
      <c r="Z53" s="113"/>
      <c r="AA53" s="113"/>
      <c r="AB53" s="113"/>
      <c r="AD53" s="119" t="str">
        <f t="shared" si="7"/>
        <v xml:space="preserve"> - </v>
      </c>
    </row>
    <row r="54" spans="1:30" s="27" customFormat="1" x14ac:dyDescent="0.25">
      <c r="A54" s="27">
        <f t="shared" si="1"/>
        <v>0</v>
      </c>
      <c r="B54" s="25">
        <f>+COUNTIF($K$8:K54,K54)</f>
        <v>0</v>
      </c>
      <c r="C54" s="25" t="str">
        <f t="shared" si="2"/>
        <v>0</v>
      </c>
      <c r="D54" s="114"/>
      <c r="E54" s="112"/>
      <c r="F54" s="112"/>
      <c r="G54" s="112"/>
      <c r="H54" s="112"/>
      <c r="L54" s="115"/>
      <c r="M54" s="116"/>
      <c r="N54" s="116"/>
      <c r="O54" s="116"/>
      <c r="P54" s="117"/>
      <c r="S54" s="113"/>
      <c r="T54" s="113"/>
      <c r="U54" s="113"/>
      <c r="V54" s="113"/>
      <c r="W54" s="113"/>
      <c r="Z54" s="113"/>
      <c r="AA54" s="113"/>
      <c r="AB54" s="113"/>
      <c r="AD54" s="119" t="str">
        <f t="shared" si="7"/>
        <v xml:space="preserve"> - </v>
      </c>
    </row>
    <row r="55" spans="1:30" s="27" customFormat="1" x14ac:dyDescent="0.25">
      <c r="A55" s="27">
        <f t="shared" si="1"/>
        <v>0</v>
      </c>
      <c r="B55" s="25">
        <f>+COUNTIF($K$8:K55,K55)</f>
        <v>0</v>
      </c>
      <c r="C55" s="25" t="str">
        <f t="shared" si="2"/>
        <v>0</v>
      </c>
      <c r="D55" s="114"/>
      <c r="E55" s="112"/>
      <c r="F55" s="112"/>
      <c r="G55" s="112"/>
      <c r="H55" s="112"/>
      <c r="L55" s="115"/>
      <c r="M55" s="116"/>
      <c r="N55" s="116"/>
      <c r="O55" s="116"/>
      <c r="P55" s="117"/>
      <c r="S55" s="113"/>
      <c r="T55" s="113"/>
      <c r="U55" s="113"/>
      <c r="V55" s="113"/>
      <c r="W55" s="113"/>
      <c r="Z55" s="113"/>
      <c r="AA55" s="113"/>
      <c r="AB55" s="113"/>
      <c r="AD55" s="119" t="str">
        <f t="shared" si="7"/>
        <v xml:space="preserve"> - </v>
      </c>
    </row>
    <row r="56" spans="1:30" s="27" customFormat="1" x14ac:dyDescent="0.25">
      <c r="A56" s="27">
        <f t="shared" si="1"/>
        <v>0</v>
      </c>
      <c r="B56" s="25">
        <f>+COUNTIF($K$8:K56,K56)</f>
        <v>0</v>
      </c>
      <c r="C56" s="25" t="str">
        <f t="shared" si="2"/>
        <v>0</v>
      </c>
      <c r="D56" s="114"/>
      <c r="E56" s="112"/>
      <c r="F56" s="112"/>
      <c r="G56" s="112"/>
      <c r="H56" s="112"/>
      <c r="L56" s="115"/>
      <c r="M56" s="116"/>
      <c r="N56" s="116"/>
      <c r="O56" s="116"/>
      <c r="P56" s="117"/>
      <c r="S56" s="113"/>
      <c r="T56" s="113"/>
      <c r="U56" s="113"/>
      <c r="V56" s="113"/>
      <c r="W56" s="113"/>
      <c r="Z56" s="113"/>
      <c r="AA56" s="113"/>
      <c r="AB56" s="113"/>
      <c r="AD56" s="119" t="str">
        <f t="shared" si="7"/>
        <v xml:space="preserve"> - </v>
      </c>
    </row>
    <row r="57" spans="1:30" s="27" customFormat="1" x14ac:dyDescent="0.25">
      <c r="A57" s="27">
        <f t="shared" si="1"/>
        <v>0</v>
      </c>
      <c r="B57" s="25">
        <f>+COUNTIF($K$8:K57,K57)</f>
        <v>0</v>
      </c>
      <c r="C57" s="25" t="str">
        <f t="shared" si="2"/>
        <v>0</v>
      </c>
      <c r="D57" s="114"/>
      <c r="E57" s="112"/>
      <c r="F57" s="112"/>
      <c r="G57" s="112"/>
      <c r="H57" s="112"/>
      <c r="L57" s="115"/>
      <c r="M57" s="116"/>
      <c r="N57" s="116"/>
      <c r="O57" s="116"/>
      <c r="P57" s="117"/>
      <c r="S57" s="113"/>
      <c r="T57" s="113"/>
      <c r="U57" s="113"/>
      <c r="V57" s="113"/>
      <c r="W57" s="113"/>
      <c r="Z57" s="113"/>
      <c r="AA57" s="113"/>
      <c r="AB57" s="113"/>
      <c r="AD57" s="119" t="str">
        <f t="shared" si="7"/>
        <v xml:space="preserve"> - </v>
      </c>
    </row>
    <row r="58" spans="1:30" s="27" customFormat="1" x14ac:dyDescent="0.25">
      <c r="A58" s="27">
        <f t="shared" si="1"/>
        <v>0</v>
      </c>
      <c r="B58" s="25">
        <f>+COUNTIF($K$8:K58,K58)</f>
        <v>0</v>
      </c>
      <c r="C58" s="25" t="str">
        <f t="shared" si="2"/>
        <v>0</v>
      </c>
      <c r="D58" s="114"/>
      <c r="E58" s="112"/>
      <c r="F58" s="112"/>
      <c r="G58" s="112"/>
      <c r="H58" s="112"/>
      <c r="L58" s="115"/>
      <c r="M58" s="116"/>
      <c r="N58" s="116"/>
      <c r="O58" s="116"/>
      <c r="P58" s="117"/>
      <c r="S58" s="113"/>
      <c r="T58" s="113"/>
      <c r="U58" s="113"/>
      <c r="V58" s="113"/>
      <c r="W58" s="113"/>
      <c r="Z58" s="113"/>
      <c r="AA58" s="113"/>
      <c r="AB58" s="113"/>
      <c r="AD58" s="119" t="str">
        <f t="shared" si="7"/>
        <v xml:space="preserve"> - </v>
      </c>
    </row>
    <row r="59" spans="1:30" s="27" customFormat="1" x14ac:dyDescent="0.25">
      <c r="A59" s="27">
        <f t="shared" si="1"/>
        <v>0</v>
      </c>
      <c r="B59" s="25">
        <f>+COUNTIF($K$8:K59,K59)</f>
        <v>0</v>
      </c>
      <c r="C59" s="25" t="str">
        <f t="shared" si="2"/>
        <v>0</v>
      </c>
      <c r="D59" s="114"/>
      <c r="E59" s="112"/>
      <c r="F59" s="112"/>
      <c r="G59" s="112"/>
      <c r="H59" s="112"/>
      <c r="L59" s="115"/>
      <c r="M59" s="116"/>
      <c r="N59" s="116"/>
      <c r="O59" s="116"/>
      <c r="P59" s="117"/>
      <c r="Q59" s="120"/>
      <c r="R59" s="120"/>
      <c r="S59" s="113"/>
      <c r="T59" s="113"/>
      <c r="U59" s="113"/>
      <c r="V59" s="113"/>
      <c r="W59" s="113"/>
      <c r="Z59" s="113"/>
      <c r="AA59" s="113"/>
      <c r="AB59" s="113"/>
      <c r="AD59" s="119" t="str">
        <f t="shared" si="7"/>
        <v xml:space="preserve"> - </v>
      </c>
    </row>
    <row r="60" spans="1:30" s="27" customFormat="1" x14ac:dyDescent="0.25">
      <c r="A60" s="27">
        <f t="shared" si="1"/>
        <v>0</v>
      </c>
      <c r="B60" s="25">
        <f>+COUNTIF($K$8:K60,K60)</f>
        <v>0</v>
      </c>
      <c r="C60" s="25" t="str">
        <f t="shared" si="2"/>
        <v>0</v>
      </c>
      <c r="D60" s="114"/>
      <c r="E60" s="112"/>
      <c r="F60" s="112"/>
      <c r="G60" s="112"/>
      <c r="H60" s="112"/>
      <c r="L60" s="115"/>
      <c r="M60" s="116"/>
      <c r="N60" s="116"/>
      <c r="O60" s="116"/>
      <c r="P60" s="117"/>
      <c r="S60" s="113"/>
      <c r="T60" s="113"/>
      <c r="U60" s="113"/>
      <c r="V60" s="113"/>
      <c r="W60" s="113"/>
      <c r="Z60" s="113"/>
      <c r="AA60" s="113"/>
      <c r="AB60" s="113"/>
      <c r="AD60" s="119" t="str">
        <f t="shared" si="7"/>
        <v xml:space="preserve"> - </v>
      </c>
    </row>
    <row r="61" spans="1:30" s="27" customFormat="1" x14ac:dyDescent="0.25">
      <c r="A61" s="27">
        <f t="shared" si="1"/>
        <v>0</v>
      </c>
      <c r="B61" s="25">
        <f>+COUNTIF($K$8:K61,K61)</f>
        <v>0</v>
      </c>
      <c r="C61" s="25" t="str">
        <f t="shared" si="2"/>
        <v>0</v>
      </c>
      <c r="D61" s="114"/>
      <c r="E61" s="112"/>
      <c r="F61" s="112"/>
      <c r="G61" s="112"/>
      <c r="H61" s="112"/>
      <c r="L61" s="115"/>
      <c r="M61" s="116"/>
      <c r="N61" s="116"/>
      <c r="O61" s="116"/>
      <c r="P61" s="117"/>
      <c r="S61" s="113"/>
      <c r="T61" s="113"/>
      <c r="U61" s="113"/>
      <c r="V61" s="113"/>
      <c r="W61" s="113"/>
      <c r="Z61" s="113"/>
      <c r="AA61" s="113"/>
      <c r="AB61" s="113"/>
      <c r="AD61" s="119" t="str">
        <f t="shared" si="7"/>
        <v xml:space="preserve"> - </v>
      </c>
    </row>
    <row r="62" spans="1:30" s="27" customFormat="1" x14ac:dyDescent="0.25">
      <c r="A62" s="27">
        <f t="shared" si="1"/>
        <v>0</v>
      </c>
      <c r="B62" s="25">
        <f>+COUNTIF($K$8:K62,K62)</f>
        <v>0</v>
      </c>
      <c r="C62" s="25" t="str">
        <f t="shared" si="2"/>
        <v>0</v>
      </c>
      <c r="D62" s="114"/>
      <c r="E62" s="112"/>
      <c r="F62" s="112"/>
      <c r="G62" s="112"/>
      <c r="H62" s="112"/>
      <c r="L62" s="115"/>
      <c r="M62" s="116"/>
      <c r="N62" s="116"/>
      <c r="O62" s="116"/>
      <c r="P62" s="117"/>
      <c r="Q62" s="120"/>
      <c r="R62" s="120"/>
      <c r="S62" s="113"/>
      <c r="T62" s="113"/>
      <c r="U62" s="113"/>
      <c r="V62" s="113"/>
      <c r="W62" s="113"/>
      <c r="Z62" s="113"/>
      <c r="AA62" s="113"/>
      <c r="AB62" s="113"/>
      <c r="AD62" s="119" t="str">
        <f t="shared" si="7"/>
        <v xml:space="preserve"> - </v>
      </c>
    </row>
    <row r="63" spans="1:30" s="27" customFormat="1" x14ac:dyDescent="0.25">
      <c r="A63" s="27">
        <f t="shared" si="1"/>
        <v>0</v>
      </c>
      <c r="B63" s="25">
        <f>+COUNTIF($K$8:K63,K63)</f>
        <v>0</v>
      </c>
      <c r="C63" s="25" t="str">
        <f t="shared" si="2"/>
        <v>0</v>
      </c>
      <c r="D63" s="114"/>
      <c r="E63" s="112"/>
      <c r="F63" s="112"/>
      <c r="G63" s="112"/>
      <c r="H63" s="112"/>
      <c r="L63" s="115"/>
      <c r="M63" s="116"/>
      <c r="N63" s="116"/>
      <c r="O63" s="116"/>
      <c r="P63" s="117"/>
      <c r="Q63" s="120"/>
      <c r="R63" s="120"/>
      <c r="S63" s="113"/>
      <c r="T63" s="113"/>
      <c r="U63" s="113"/>
      <c r="V63" s="113"/>
      <c r="W63" s="113"/>
      <c r="Z63" s="113"/>
      <c r="AA63" s="113"/>
      <c r="AB63" s="113"/>
      <c r="AD63" s="119" t="str">
        <f t="shared" si="7"/>
        <v xml:space="preserve"> - </v>
      </c>
    </row>
    <row r="64" spans="1:30" s="27" customFormat="1" x14ac:dyDescent="0.25">
      <c r="A64" s="27">
        <f t="shared" si="1"/>
        <v>0</v>
      </c>
      <c r="B64" s="25">
        <f>+COUNTIF($K$8:K64,K64)</f>
        <v>0</v>
      </c>
      <c r="C64" s="25" t="str">
        <f t="shared" si="2"/>
        <v>0</v>
      </c>
      <c r="D64" s="114"/>
      <c r="E64" s="112"/>
      <c r="F64" s="112"/>
      <c r="G64" s="112"/>
      <c r="H64" s="112"/>
      <c r="L64" s="115"/>
      <c r="M64" s="116"/>
      <c r="N64" s="116"/>
      <c r="O64" s="116"/>
      <c r="P64" s="117"/>
      <c r="S64" s="113"/>
      <c r="T64" s="113"/>
      <c r="U64" s="113"/>
      <c r="V64" s="113"/>
      <c r="W64" s="113"/>
      <c r="Z64" s="113"/>
      <c r="AA64" s="113"/>
      <c r="AB64" s="113"/>
      <c r="AD64" s="119" t="str">
        <f t="shared" si="7"/>
        <v xml:space="preserve"> - </v>
      </c>
    </row>
    <row r="65" spans="1:30" s="27" customFormat="1" x14ac:dyDescent="0.25">
      <c r="A65" s="27">
        <f t="shared" si="1"/>
        <v>0</v>
      </c>
      <c r="B65" s="25">
        <f>+COUNTIF($K$8:K65,K65)</f>
        <v>0</v>
      </c>
      <c r="C65" s="25" t="str">
        <f t="shared" si="2"/>
        <v>0</v>
      </c>
      <c r="D65" s="114"/>
      <c r="E65" s="112"/>
      <c r="F65" s="112"/>
      <c r="G65" s="112"/>
      <c r="H65" s="112"/>
      <c r="L65" s="115"/>
      <c r="M65" s="116"/>
      <c r="N65" s="121"/>
      <c r="O65" s="116"/>
      <c r="P65" s="117"/>
      <c r="Q65" s="96"/>
      <c r="R65" s="96"/>
      <c r="S65" s="113"/>
      <c r="T65" s="113"/>
      <c r="U65" s="113"/>
      <c r="V65" s="113"/>
      <c r="W65" s="113"/>
      <c r="Z65" s="113"/>
      <c r="AA65" s="113"/>
      <c r="AB65" s="113"/>
      <c r="AD65" s="119" t="str">
        <f t="shared" si="7"/>
        <v xml:space="preserve"> - </v>
      </c>
    </row>
    <row r="66" spans="1:30" s="27" customFormat="1" x14ac:dyDescent="0.25">
      <c r="A66" s="27">
        <f t="shared" si="1"/>
        <v>0</v>
      </c>
      <c r="B66" s="25">
        <f>+COUNTIF($K$8:K66,K66)</f>
        <v>0</v>
      </c>
      <c r="C66" s="25" t="str">
        <f t="shared" si="2"/>
        <v>0</v>
      </c>
      <c r="D66" s="114"/>
      <c r="E66" s="112"/>
      <c r="F66" s="112"/>
      <c r="G66" s="112"/>
      <c r="H66" s="112"/>
      <c r="L66" s="115"/>
      <c r="M66" s="116"/>
      <c r="N66" s="121"/>
      <c r="O66" s="116"/>
      <c r="P66" s="117"/>
      <c r="S66" s="113"/>
      <c r="T66" s="113"/>
      <c r="U66" s="113"/>
      <c r="V66" s="113"/>
      <c r="W66" s="113"/>
      <c r="Z66" s="113"/>
      <c r="AA66" s="113"/>
      <c r="AB66" s="113"/>
      <c r="AD66" s="119" t="str">
        <f t="shared" si="7"/>
        <v xml:space="preserve"> - </v>
      </c>
    </row>
    <row r="67" spans="1:30" s="27" customFormat="1" x14ac:dyDescent="0.25">
      <c r="A67" s="27">
        <f t="shared" si="1"/>
        <v>0</v>
      </c>
      <c r="B67" s="25">
        <f>+COUNTIF($K$8:K67,K67)</f>
        <v>0</v>
      </c>
      <c r="C67" s="25" t="str">
        <f t="shared" si="2"/>
        <v>0</v>
      </c>
      <c r="D67" s="114"/>
      <c r="E67" s="112"/>
      <c r="F67" s="112"/>
      <c r="G67" s="112"/>
      <c r="H67" s="112"/>
      <c r="L67" s="115"/>
      <c r="M67" s="116"/>
      <c r="N67" s="121"/>
      <c r="O67" s="116"/>
      <c r="P67" s="117"/>
      <c r="Q67" s="96"/>
      <c r="R67" s="96"/>
      <c r="S67" s="113"/>
      <c r="T67" s="113"/>
      <c r="U67" s="113"/>
      <c r="V67" s="113"/>
      <c r="W67" s="113"/>
      <c r="Z67" s="113"/>
      <c r="AA67" s="113"/>
      <c r="AB67" s="113"/>
      <c r="AD67" s="119" t="str">
        <f t="shared" si="7"/>
        <v xml:space="preserve"> - </v>
      </c>
    </row>
    <row r="68" spans="1:30" s="27" customFormat="1" x14ac:dyDescent="0.25">
      <c r="A68" s="27">
        <f t="shared" si="1"/>
        <v>0</v>
      </c>
      <c r="B68" s="25">
        <f>+COUNTIF($K$8:K68,K68)</f>
        <v>0</v>
      </c>
      <c r="C68" s="25" t="str">
        <f t="shared" si="2"/>
        <v>0</v>
      </c>
      <c r="D68" s="114"/>
      <c r="E68" s="112"/>
      <c r="F68" s="112"/>
      <c r="G68" s="112"/>
      <c r="H68" s="112"/>
      <c r="M68" s="116"/>
      <c r="N68" s="121"/>
      <c r="O68" s="116"/>
      <c r="P68" s="117"/>
      <c r="S68" s="113"/>
      <c r="T68" s="113"/>
      <c r="U68" s="113"/>
      <c r="V68" s="113"/>
      <c r="W68" s="113"/>
      <c r="Z68" s="113"/>
      <c r="AA68" s="113"/>
      <c r="AB68" s="113"/>
      <c r="AD68" s="119" t="str">
        <f t="shared" si="7"/>
        <v xml:space="preserve"> - </v>
      </c>
    </row>
    <row r="69" spans="1:30" s="27" customFormat="1" x14ac:dyDescent="0.25">
      <c r="A69" s="27">
        <f t="shared" si="1"/>
        <v>0</v>
      </c>
      <c r="B69" s="25">
        <f>+COUNTIF($K$8:K69,K69)</f>
        <v>0</v>
      </c>
      <c r="C69" s="25" t="str">
        <f t="shared" si="2"/>
        <v>0</v>
      </c>
      <c r="D69" s="114"/>
      <c r="E69" s="112"/>
      <c r="F69" s="112"/>
      <c r="G69" s="112"/>
      <c r="H69" s="112"/>
      <c r="M69" s="116"/>
      <c r="N69" s="121"/>
      <c r="O69" s="116"/>
      <c r="P69" s="117"/>
      <c r="S69" s="113"/>
      <c r="T69" s="113"/>
      <c r="U69" s="113"/>
      <c r="V69" s="113"/>
      <c r="W69" s="113"/>
      <c r="Z69" s="113"/>
      <c r="AA69" s="113"/>
      <c r="AB69" s="113"/>
      <c r="AD69" s="119" t="str">
        <f t="shared" si="7"/>
        <v xml:space="preserve"> - </v>
      </c>
    </row>
    <row r="70" spans="1:30" s="27" customFormat="1" x14ac:dyDescent="0.25">
      <c r="A70" s="27">
        <f t="shared" si="1"/>
        <v>0</v>
      </c>
      <c r="B70" s="25">
        <f>+COUNTIF($K$8:K70,K70)</f>
        <v>0</v>
      </c>
      <c r="C70" s="25" t="str">
        <f t="shared" si="2"/>
        <v>0</v>
      </c>
      <c r="D70" s="114"/>
      <c r="E70" s="112"/>
      <c r="F70" s="112"/>
      <c r="G70" s="112"/>
      <c r="H70" s="112"/>
      <c r="M70" s="116"/>
      <c r="N70" s="121"/>
      <c r="O70" s="116"/>
      <c r="P70" s="117"/>
      <c r="S70" s="113"/>
      <c r="T70" s="113"/>
      <c r="U70" s="113"/>
      <c r="V70" s="113"/>
      <c r="W70" s="113"/>
      <c r="Z70" s="113"/>
      <c r="AA70" s="113"/>
      <c r="AB70" s="113"/>
      <c r="AD70" s="119" t="str">
        <f t="shared" si="7"/>
        <v xml:space="preserve"> - </v>
      </c>
    </row>
    <row r="71" spans="1:30" s="27" customFormat="1" x14ac:dyDescent="0.25">
      <c r="A71" s="27">
        <f t="shared" si="1"/>
        <v>0</v>
      </c>
      <c r="B71" s="25">
        <f>+COUNTIF($K$8:K71,K71)</f>
        <v>0</v>
      </c>
      <c r="C71" s="25" t="str">
        <f t="shared" si="2"/>
        <v>0</v>
      </c>
      <c r="D71" s="114"/>
      <c r="E71" s="112"/>
      <c r="F71" s="112"/>
      <c r="G71" s="112"/>
      <c r="H71" s="112"/>
      <c r="M71" s="116"/>
      <c r="N71" s="121"/>
      <c r="O71" s="116"/>
      <c r="P71" s="117"/>
      <c r="S71" s="113"/>
      <c r="T71" s="113"/>
      <c r="U71" s="113"/>
      <c r="V71" s="113"/>
      <c r="W71" s="113"/>
      <c r="Z71" s="113"/>
      <c r="AA71" s="113"/>
      <c r="AB71" s="113"/>
      <c r="AD71" s="119" t="str">
        <f t="shared" si="7"/>
        <v xml:space="preserve"> - </v>
      </c>
    </row>
    <row r="72" spans="1:30" s="27" customFormat="1" x14ac:dyDescent="0.25">
      <c r="A72" s="27">
        <f t="shared" si="1"/>
        <v>0</v>
      </c>
      <c r="B72" s="25">
        <f>+COUNTIF($K$8:K72,K72)</f>
        <v>0</v>
      </c>
      <c r="C72" s="25" t="str">
        <f t="shared" si="2"/>
        <v>0</v>
      </c>
      <c r="D72" s="114"/>
      <c r="E72" s="112"/>
      <c r="F72" s="112"/>
      <c r="G72" s="112"/>
      <c r="H72" s="112"/>
      <c r="M72" s="116"/>
      <c r="N72" s="121"/>
      <c r="O72" s="116"/>
      <c r="P72" s="117"/>
      <c r="S72" s="113"/>
      <c r="T72" s="113"/>
      <c r="U72" s="113"/>
      <c r="V72" s="113"/>
      <c r="W72" s="113"/>
      <c r="Z72" s="113"/>
      <c r="AA72" s="113"/>
      <c r="AB72" s="113"/>
      <c r="AD72" s="119" t="str">
        <f t="shared" si="7"/>
        <v xml:space="preserve"> - </v>
      </c>
    </row>
    <row r="73" spans="1:30" s="27" customFormat="1" x14ac:dyDescent="0.25">
      <c r="A73" s="27">
        <f t="shared" si="1"/>
        <v>0</v>
      </c>
      <c r="B73" s="25">
        <f>+COUNTIF($K$8:K73,K73)</f>
        <v>0</v>
      </c>
      <c r="C73" s="25" t="str">
        <f t="shared" si="2"/>
        <v>0</v>
      </c>
      <c r="D73" s="114"/>
      <c r="E73" s="112"/>
      <c r="F73" s="112"/>
      <c r="G73" s="112"/>
      <c r="H73" s="112"/>
      <c r="I73" s="112"/>
      <c r="M73" s="116"/>
      <c r="N73" s="121"/>
      <c r="O73" s="116"/>
      <c r="P73" s="117"/>
      <c r="S73" s="113"/>
      <c r="T73" s="113"/>
      <c r="U73" s="113"/>
      <c r="V73" s="113"/>
      <c r="W73" s="113"/>
      <c r="Z73" s="113"/>
      <c r="AA73" s="113"/>
      <c r="AB73" s="113"/>
      <c r="AD73" s="119" t="str">
        <f t="shared" ref="AD73:AD106" si="8">$Q73&amp;" - "&amp;$N74</f>
        <v xml:space="preserve"> - </v>
      </c>
    </row>
    <row r="74" spans="1:30" s="27" customFormat="1" x14ac:dyDescent="0.25">
      <c r="A74" s="27">
        <f t="shared" si="1"/>
        <v>0</v>
      </c>
      <c r="B74" s="25">
        <f>+COUNTIF($K$8:K74,K74)</f>
        <v>0</v>
      </c>
      <c r="C74" s="25" t="str">
        <f t="shared" si="2"/>
        <v>0</v>
      </c>
      <c r="D74" s="114"/>
      <c r="E74" s="112"/>
      <c r="F74" s="112"/>
      <c r="G74" s="112"/>
      <c r="H74" s="112"/>
      <c r="M74" s="116"/>
      <c r="N74" s="121"/>
      <c r="O74" s="116"/>
      <c r="P74" s="117"/>
      <c r="S74" s="113"/>
      <c r="T74" s="113"/>
      <c r="U74" s="113"/>
      <c r="V74" s="113"/>
      <c r="W74" s="113"/>
      <c r="Z74" s="113"/>
      <c r="AA74" s="113"/>
      <c r="AB74" s="113"/>
      <c r="AD74" s="119" t="str">
        <f t="shared" si="8"/>
        <v xml:space="preserve"> - </v>
      </c>
    </row>
    <row r="75" spans="1:30" s="27" customFormat="1" x14ac:dyDescent="0.25">
      <c r="A75" s="27">
        <f t="shared" si="1"/>
        <v>0</v>
      </c>
      <c r="B75" s="25">
        <f>+COUNTIF($K$8:K75,K75)</f>
        <v>0</v>
      </c>
      <c r="C75" s="25" t="str">
        <f t="shared" si="2"/>
        <v>0</v>
      </c>
      <c r="D75" s="114"/>
      <c r="E75" s="112"/>
      <c r="F75" s="112"/>
      <c r="G75" s="112"/>
      <c r="H75" s="112"/>
      <c r="M75" s="116"/>
      <c r="N75" s="121"/>
      <c r="O75" s="116"/>
      <c r="P75" s="117"/>
      <c r="S75" s="113"/>
      <c r="T75" s="113"/>
      <c r="U75" s="113"/>
      <c r="V75" s="113"/>
      <c r="W75" s="113"/>
      <c r="Z75" s="113"/>
      <c r="AA75" s="113"/>
      <c r="AB75" s="113"/>
      <c r="AD75" s="119" t="str">
        <f t="shared" si="8"/>
        <v xml:space="preserve"> - </v>
      </c>
    </row>
    <row r="76" spans="1:30" s="27" customFormat="1" x14ac:dyDescent="0.25">
      <c r="A76" s="27">
        <f t="shared" si="1"/>
        <v>0</v>
      </c>
      <c r="B76" s="25">
        <f>+COUNTIF($K$8:K76,K76)</f>
        <v>0</v>
      </c>
      <c r="C76" s="25" t="str">
        <f t="shared" si="2"/>
        <v>0</v>
      </c>
      <c r="D76" s="114"/>
      <c r="E76" s="112"/>
      <c r="F76" s="112"/>
      <c r="G76" s="112"/>
      <c r="H76" s="112"/>
      <c r="M76" s="116"/>
      <c r="N76" s="121"/>
      <c r="O76" s="116"/>
      <c r="P76" s="117"/>
      <c r="S76" s="113"/>
      <c r="T76" s="113"/>
      <c r="U76" s="113"/>
      <c r="V76" s="113"/>
      <c r="W76" s="113"/>
      <c r="Z76" s="113"/>
      <c r="AA76" s="113"/>
      <c r="AB76" s="113"/>
      <c r="AD76" s="119" t="str">
        <f t="shared" si="8"/>
        <v xml:space="preserve"> - </v>
      </c>
    </row>
    <row r="77" spans="1:30" s="27" customFormat="1" x14ac:dyDescent="0.25">
      <c r="A77" s="27">
        <f t="shared" si="1"/>
        <v>0</v>
      </c>
      <c r="B77" s="25">
        <f>+COUNTIF($K$8:K77,K77)</f>
        <v>0</v>
      </c>
      <c r="C77" s="25" t="str">
        <f t="shared" si="2"/>
        <v>0</v>
      </c>
      <c r="D77" s="114"/>
      <c r="E77" s="112"/>
      <c r="F77" s="112"/>
      <c r="G77" s="112"/>
      <c r="H77" s="112"/>
      <c r="M77" s="116"/>
      <c r="N77" s="121"/>
      <c r="O77" s="116"/>
      <c r="P77" s="117"/>
      <c r="S77" s="113"/>
      <c r="T77" s="113"/>
      <c r="U77" s="113"/>
      <c r="V77" s="113"/>
      <c r="W77" s="113"/>
      <c r="Z77" s="113"/>
      <c r="AA77" s="113"/>
      <c r="AB77" s="113"/>
      <c r="AD77" s="119" t="str">
        <f t="shared" si="8"/>
        <v xml:space="preserve"> - </v>
      </c>
    </row>
    <row r="78" spans="1:30" s="27" customFormat="1" x14ac:dyDescent="0.25">
      <c r="A78" s="27">
        <f t="shared" si="1"/>
        <v>0</v>
      </c>
      <c r="B78" s="25">
        <f>+COUNTIF($K$8:K78,K78)</f>
        <v>0</v>
      </c>
      <c r="C78" s="25" t="str">
        <f t="shared" si="2"/>
        <v>0</v>
      </c>
      <c r="D78" s="114"/>
      <c r="E78" s="112"/>
      <c r="F78" s="112"/>
      <c r="G78" s="112"/>
      <c r="H78" s="112"/>
      <c r="M78" s="116"/>
      <c r="N78" s="121"/>
      <c r="O78" s="116"/>
      <c r="P78" s="117"/>
      <c r="S78" s="113"/>
      <c r="T78" s="113"/>
      <c r="U78" s="113"/>
      <c r="V78" s="113"/>
      <c r="W78" s="113"/>
      <c r="Z78" s="113"/>
      <c r="AA78" s="113"/>
      <c r="AB78" s="113"/>
      <c r="AD78" s="119" t="str">
        <f t="shared" si="8"/>
        <v xml:space="preserve"> - </v>
      </c>
    </row>
    <row r="79" spans="1:30" s="27" customFormat="1" x14ac:dyDescent="0.25">
      <c r="A79" s="27">
        <f t="shared" ref="A79:A142" si="9">$K79</f>
        <v>0</v>
      </c>
      <c r="B79" s="25">
        <f>+COUNTIF($K$8:K79,K79)</f>
        <v>0</v>
      </c>
      <c r="C79" s="25" t="str">
        <f t="shared" ref="C79:C142" si="10">+$B79&amp;$M79</f>
        <v>0</v>
      </c>
      <c r="D79" s="114"/>
      <c r="E79" s="112"/>
      <c r="F79" s="112"/>
      <c r="G79" s="112"/>
      <c r="H79" s="112"/>
      <c r="M79" s="116"/>
      <c r="N79" s="121"/>
      <c r="O79" s="116"/>
      <c r="P79" s="117"/>
      <c r="S79" s="113"/>
      <c r="T79" s="113"/>
      <c r="U79" s="113"/>
      <c r="V79" s="113"/>
      <c r="W79" s="113"/>
      <c r="Z79" s="113"/>
      <c r="AA79" s="113"/>
      <c r="AB79" s="113"/>
      <c r="AD79" s="119" t="str">
        <f t="shared" si="8"/>
        <v xml:space="preserve"> - </v>
      </c>
    </row>
    <row r="80" spans="1:30" s="27" customFormat="1" x14ac:dyDescent="0.25">
      <c r="A80" s="27">
        <f t="shared" si="9"/>
        <v>0</v>
      </c>
      <c r="B80" s="25">
        <f>+COUNTIF($K$8:K80,K80)</f>
        <v>0</v>
      </c>
      <c r="C80" s="25" t="str">
        <f t="shared" si="10"/>
        <v>0</v>
      </c>
      <c r="D80" s="114"/>
      <c r="E80" s="112"/>
      <c r="F80" s="112"/>
      <c r="G80" s="112"/>
      <c r="H80" s="112"/>
      <c r="M80" s="116"/>
      <c r="N80" s="121"/>
      <c r="O80" s="116"/>
      <c r="P80" s="117"/>
      <c r="S80" s="113"/>
      <c r="T80" s="113"/>
      <c r="U80" s="113"/>
      <c r="V80" s="113"/>
      <c r="W80" s="113"/>
      <c r="Z80" s="113"/>
      <c r="AA80" s="113"/>
      <c r="AB80" s="113"/>
      <c r="AD80" s="119" t="str">
        <f t="shared" si="8"/>
        <v xml:space="preserve"> - </v>
      </c>
    </row>
    <row r="81" spans="1:30" s="27" customFormat="1" x14ac:dyDescent="0.25">
      <c r="A81" s="27">
        <f t="shared" si="9"/>
        <v>0</v>
      </c>
      <c r="B81" s="25">
        <f>+COUNTIF($K$8:K81,K81)</f>
        <v>0</v>
      </c>
      <c r="C81" s="25" t="str">
        <f t="shared" si="10"/>
        <v>0</v>
      </c>
      <c r="D81" s="114"/>
      <c r="E81" s="112"/>
      <c r="F81" s="112"/>
      <c r="G81" s="112"/>
      <c r="H81" s="112"/>
      <c r="M81" s="116"/>
      <c r="N81" s="121"/>
      <c r="O81" s="116"/>
      <c r="P81" s="117"/>
      <c r="S81" s="113"/>
      <c r="T81" s="113"/>
      <c r="U81" s="113"/>
      <c r="V81" s="113"/>
      <c r="W81" s="113"/>
      <c r="Z81" s="113"/>
      <c r="AA81" s="113"/>
      <c r="AB81" s="113"/>
      <c r="AD81" s="119" t="str">
        <f t="shared" si="8"/>
        <v xml:space="preserve"> - </v>
      </c>
    </row>
    <row r="82" spans="1:30" s="27" customFormat="1" x14ac:dyDescent="0.25">
      <c r="A82" s="27">
        <f t="shared" si="9"/>
        <v>0</v>
      </c>
      <c r="B82" s="25">
        <f>+COUNTIF($K$8:K82,K82)</f>
        <v>0</v>
      </c>
      <c r="C82" s="25" t="str">
        <f t="shared" si="10"/>
        <v>0</v>
      </c>
      <c r="D82" s="114"/>
      <c r="E82" s="112"/>
      <c r="F82" s="112"/>
      <c r="G82" s="112"/>
      <c r="H82" s="112"/>
      <c r="M82" s="116"/>
      <c r="N82" s="121"/>
      <c r="O82" s="116"/>
      <c r="P82" s="117"/>
      <c r="S82" s="113"/>
      <c r="T82" s="113"/>
      <c r="U82" s="113"/>
      <c r="V82" s="113"/>
      <c r="W82" s="113"/>
      <c r="Z82" s="113"/>
      <c r="AA82" s="113"/>
      <c r="AB82" s="113"/>
      <c r="AD82" s="119" t="str">
        <f t="shared" si="8"/>
        <v xml:space="preserve"> - </v>
      </c>
    </row>
    <row r="83" spans="1:30" s="27" customFormat="1" x14ac:dyDescent="0.25">
      <c r="A83" s="27">
        <f t="shared" si="9"/>
        <v>0</v>
      </c>
      <c r="B83" s="25">
        <f>+COUNTIF($K$8:K83,K83)</f>
        <v>0</v>
      </c>
      <c r="C83" s="25" t="str">
        <f t="shared" si="10"/>
        <v>0</v>
      </c>
      <c r="D83" s="114"/>
      <c r="E83" s="112"/>
      <c r="F83" s="112"/>
      <c r="G83" s="112"/>
      <c r="H83" s="112"/>
      <c r="M83" s="116"/>
      <c r="N83" s="121"/>
      <c r="O83" s="116"/>
      <c r="P83" s="117"/>
      <c r="S83" s="113"/>
      <c r="T83" s="113"/>
      <c r="U83" s="113"/>
      <c r="V83" s="113"/>
      <c r="W83" s="113"/>
      <c r="Z83" s="113"/>
      <c r="AA83" s="113"/>
      <c r="AB83" s="113"/>
      <c r="AD83" s="119" t="str">
        <f t="shared" si="8"/>
        <v xml:space="preserve"> - </v>
      </c>
    </row>
    <row r="84" spans="1:30" s="27" customFormat="1" x14ac:dyDescent="0.25">
      <c r="A84" s="27">
        <f t="shared" si="9"/>
        <v>0</v>
      </c>
      <c r="B84" s="25">
        <f>+COUNTIF($K$8:K84,K84)</f>
        <v>0</v>
      </c>
      <c r="C84" s="25" t="str">
        <f t="shared" si="10"/>
        <v>0</v>
      </c>
      <c r="D84" s="114"/>
      <c r="E84" s="112"/>
      <c r="F84" s="112"/>
      <c r="G84" s="112"/>
      <c r="H84" s="112"/>
      <c r="M84" s="116"/>
      <c r="N84" s="121"/>
      <c r="O84" s="116"/>
      <c r="P84" s="117"/>
      <c r="S84" s="113"/>
      <c r="T84" s="113"/>
      <c r="U84" s="113"/>
      <c r="V84" s="113"/>
      <c r="W84" s="113"/>
      <c r="Z84" s="113"/>
      <c r="AA84" s="113"/>
      <c r="AB84" s="113"/>
      <c r="AD84" s="119" t="str">
        <f t="shared" si="8"/>
        <v xml:space="preserve"> - </v>
      </c>
    </row>
    <row r="85" spans="1:30" s="27" customFormat="1" x14ac:dyDescent="0.25">
      <c r="A85" s="27">
        <f t="shared" si="9"/>
        <v>0</v>
      </c>
      <c r="B85" s="25">
        <f>+COUNTIF($K$8:K85,K85)</f>
        <v>0</v>
      </c>
      <c r="C85" s="25" t="str">
        <f t="shared" si="10"/>
        <v>0</v>
      </c>
      <c r="D85" s="114"/>
      <c r="E85" s="112"/>
      <c r="F85" s="112"/>
      <c r="G85" s="112"/>
      <c r="H85" s="112"/>
      <c r="M85" s="116"/>
      <c r="N85" s="121"/>
      <c r="O85" s="116"/>
      <c r="P85" s="117"/>
      <c r="S85" s="113"/>
      <c r="T85" s="113"/>
      <c r="U85" s="113"/>
      <c r="V85" s="113"/>
      <c r="W85" s="113"/>
      <c r="Z85" s="113"/>
      <c r="AA85" s="113"/>
      <c r="AB85" s="113"/>
      <c r="AD85" s="119" t="str">
        <f t="shared" si="8"/>
        <v xml:space="preserve"> - </v>
      </c>
    </row>
    <row r="86" spans="1:30" s="27" customFormat="1" x14ac:dyDescent="0.25">
      <c r="A86" s="27">
        <f t="shared" si="9"/>
        <v>0</v>
      </c>
      <c r="B86" s="25">
        <f>+COUNTIF($K$8:K86,K86)</f>
        <v>0</v>
      </c>
      <c r="C86" s="25" t="str">
        <f t="shared" si="10"/>
        <v>0</v>
      </c>
      <c r="D86" s="114"/>
      <c r="E86" s="112"/>
      <c r="F86" s="112"/>
      <c r="G86" s="112"/>
      <c r="H86" s="112"/>
      <c r="M86" s="116"/>
      <c r="N86" s="121"/>
      <c r="O86" s="116"/>
      <c r="P86" s="117"/>
      <c r="S86" s="113"/>
      <c r="T86" s="113"/>
      <c r="U86" s="113"/>
      <c r="V86" s="113"/>
      <c r="W86" s="113"/>
      <c r="Z86" s="113"/>
      <c r="AA86" s="113"/>
      <c r="AB86" s="113"/>
      <c r="AD86" s="119" t="str">
        <f t="shared" si="8"/>
        <v xml:space="preserve"> - </v>
      </c>
    </row>
    <row r="87" spans="1:30" s="27" customFormat="1" x14ac:dyDescent="0.25">
      <c r="A87" s="27">
        <f t="shared" si="9"/>
        <v>0</v>
      </c>
      <c r="B87" s="25">
        <f>+COUNTIF($K$8:K87,K87)</f>
        <v>0</v>
      </c>
      <c r="C87" s="25" t="str">
        <f t="shared" si="10"/>
        <v>0</v>
      </c>
      <c r="D87" s="114"/>
      <c r="E87" s="112"/>
      <c r="F87" s="112"/>
      <c r="G87" s="112"/>
      <c r="H87" s="112"/>
      <c r="M87" s="116"/>
      <c r="N87" s="121"/>
      <c r="O87" s="116"/>
      <c r="P87" s="117"/>
      <c r="S87" s="113"/>
      <c r="T87" s="113"/>
      <c r="U87" s="113"/>
      <c r="V87" s="113"/>
      <c r="W87" s="113"/>
      <c r="Z87" s="113"/>
      <c r="AA87" s="113"/>
      <c r="AB87" s="113"/>
      <c r="AD87" s="119" t="str">
        <f t="shared" si="8"/>
        <v xml:space="preserve"> - </v>
      </c>
    </row>
    <row r="88" spans="1:30" s="27" customFormat="1" x14ac:dyDescent="0.25">
      <c r="A88" s="27">
        <f t="shared" si="9"/>
        <v>0</v>
      </c>
      <c r="B88" s="25">
        <f>+COUNTIF($K$8:K88,K88)</f>
        <v>0</v>
      </c>
      <c r="C88" s="25" t="str">
        <f t="shared" si="10"/>
        <v>0</v>
      </c>
      <c r="D88" s="114"/>
      <c r="E88" s="112"/>
      <c r="F88" s="112"/>
      <c r="G88" s="112"/>
      <c r="H88" s="112"/>
      <c r="M88" s="116"/>
      <c r="N88" s="121"/>
      <c r="O88" s="116"/>
      <c r="P88" s="117"/>
      <c r="S88" s="113"/>
      <c r="T88" s="113"/>
      <c r="U88" s="113"/>
      <c r="V88" s="113"/>
      <c r="W88" s="113"/>
      <c r="Z88" s="113"/>
      <c r="AA88" s="113"/>
      <c r="AB88" s="113"/>
      <c r="AD88" s="119" t="str">
        <f t="shared" si="8"/>
        <v xml:space="preserve"> - </v>
      </c>
    </row>
    <row r="89" spans="1:30" s="27" customFormat="1" x14ac:dyDescent="0.25">
      <c r="A89" s="27">
        <f t="shared" si="9"/>
        <v>0</v>
      </c>
      <c r="B89" s="25">
        <f>+COUNTIF($K$8:K89,K89)</f>
        <v>0</v>
      </c>
      <c r="C89" s="25" t="str">
        <f t="shared" si="10"/>
        <v>0</v>
      </c>
      <c r="D89" s="114"/>
      <c r="E89" s="112"/>
      <c r="F89" s="112"/>
      <c r="G89" s="112"/>
      <c r="H89" s="112"/>
      <c r="M89" s="116"/>
      <c r="N89" s="121"/>
      <c r="O89" s="116"/>
      <c r="P89" s="117"/>
      <c r="S89" s="113"/>
      <c r="T89" s="113"/>
      <c r="U89" s="113"/>
      <c r="V89" s="113"/>
      <c r="W89" s="113"/>
      <c r="Z89" s="113"/>
      <c r="AA89" s="113"/>
      <c r="AB89" s="113"/>
      <c r="AD89" s="119" t="str">
        <f t="shared" si="8"/>
        <v xml:space="preserve"> - </v>
      </c>
    </row>
    <row r="90" spans="1:30" s="27" customFormat="1" x14ac:dyDescent="0.25">
      <c r="A90" s="27">
        <f t="shared" si="9"/>
        <v>0</v>
      </c>
      <c r="B90" s="25">
        <f>+COUNTIF($K$8:K90,K90)</f>
        <v>0</v>
      </c>
      <c r="C90" s="25" t="str">
        <f t="shared" si="10"/>
        <v>0</v>
      </c>
      <c r="D90" s="114"/>
      <c r="E90" s="112"/>
      <c r="F90" s="122"/>
      <c r="G90" s="112"/>
      <c r="H90" s="112"/>
      <c r="M90" s="116"/>
      <c r="N90" s="121"/>
      <c r="O90" s="116"/>
      <c r="P90" s="117"/>
      <c r="S90" s="113"/>
      <c r="T90" s="113"/>
      <c r="U90" s="113"/>
      <c r="V90" s="113"/>
      <c r="W90" s="113"/>
      <c r="Z90" s="113"/>
      <c r="AA90" s="113"/>
      <c r="AB90" s="113"/>
      <c r="AD90" s="119" t="str">
        <f t="shared" si="8"/>
        <v xml:space="preserve"> - </v>
      </c>
    </row>
    <row r="91" spans="1:30" s="27" customFormat="1" x14ac:dyDescent="0.25">
      <c r="A91" s="27">
        <f t="shared" si="9"/>
        <v>0</v>
      </c>
      <c r="B91" s="25">
        <f>+COUNTIF($K$8:K91,K91)</f>
        <v>0</v>
      </c>
      <c r="C91" s="25" t="str">
        <f t="shared" si="10"/>
        <v>0</v>
      </c>
      <c r="D91" s="114"/>
      <c r="E91" s="112"/>
      <c r="F91" s="112"/>
      <c r="G91" s="112"/>
      <c r="H91" s="112"/>
      <c r="M91" s="116"/>
      <c r="N91" s="123"/>
      <c r="O91" s="116"/>
      <c r="P91" s="117"/>
      <c r="S91" s="113"/>
      <c r="T91" s="113"/>
      <c r="U91" s="113"/>
      <c r="V91" s="113"/>
      <c r="W91" s="113"/>
      <c r="Z91" s="113"/>
      <c r="AA91" s="113"/>
      <c r="AB91" s="113"/>
      <c r="AD91" s="119" t="str">
        <f t="shared" si="8"/>
        <v xml:space="preserve"> - </v>
      </c>
    </row>
    <row r="92" spans="1:30" s="27" customFormat="1" x14ac:dyDescent="0.25">
      <c r="A92" s="27">
        <f t="shared" si="9"/>
        <v>0</v>
      </c>
      <c r="B92" s="25">
        <f>+COUNTIF($K$8:K92,K92)</f>
        <v>0</v>
      </c>
      <c r="C92" s="25" t="str">
        <f t="shared" si="10"/>
        <v>0</v>
      </c>
      <c r="D92" s="114"/>
      <c r="E92" s="112"/>
      <c r="F92" s="112"/>
      <c r="G92" s="112"/>
      <c r="H92" s="112"/>
      <c r="M92" s="116"/>
      <c r="O92" s="116"/>
      <c r="P92" s="117"/>
      <c r="S92" s="113"/>
      <c r="T92" s="113"/>
      <c r="U92" s="113"/>
      <c r="V92" s="113"/>
      <c r="W92" s="113"/>
      <c r="Z92" s="113"/>
      <c r="AA92" s="113"/>
      <c r="AB92" s="113"/>
      <c r="AD92" s="119" t="str">
        <f t="shared" si="8"/>
        <v xml:space="preserve"> - </v>
      </c>
    </row>
    <row r="93" spans="1:30" s="27" customFormat="1" x14ac:dyDescent="0.25">
      <c r="A93" s="27">
        <f t="shared" si="9"/>
        <v>0</v>
      </c>
      <c r="B93" s="25">
        <f>+COUNTIF($K$8:K93,K93)</f>
        <v>0</v>
      </c>
      <c r="C93" s="25" t="str">
        <f t="shared" si="10"/>
        <v>0</v>
      </c>
      <c r="D93" s="114"/>
      <c r="E93" s="112"/>
      <c r="F93" s="112"/>
      <c r="G93" s="112"/>
      <c r="H93" s="112"/>
      <c r="M93" s="116"/>
      <c r="O93" s="116"/>
      <c r="P93" s="117"/>
      <c r="S93" s="113"/>
      <c r="T93" s="113"/>
      <c r="U93" s="113"/>
      <c r="V93" s="113"/>
      <c r="W93" s="113"/>
      <c r="Z93" s="113"/>
      <c r="AA93" s="113"/>
      <c r="AB93" s="113"/>
      <c r="AD93" s="119" t="str">
        <f t="shared" si="8"/>
        <v xml:space="preserve"> - </v>
      </c>
    </row>
    <row r="94" spans="1:30" s="27" customFormat="1" x14ac:dyDescent="0.25">
      <c r="A94" s="27">
        <f t="shared" si="9"/>
        <v>0</v>
      </c>
      <c r="B94" s="25">
        <f>+COUNTIF($K$8:K94,K94)</f>
        <v>0</v>
      </c>
      <c r="C94" s="25" t="str">
        <f t="shared" si="10"/>
        <v>0</v>
      </c>
      <c r="D94" s="114"/>
      <c r="E94" s="112"/>
      <c r="F94" s="112"/>
      <c r="G94" s="112"/>
      <c r="H94" s="112"/>
      <c r="M94" s="116"/>
      <c r="O94" s="116"/>
      <c r="P94" s="117"/>
      <c r="S94" s="113"/>
      <c r="T94" s="113"/>
      <c r="U94" s="113"/>
      <c r="V94" s="113"/>
      <c r="W94" s="113"/>
      <c r="Z94" s="113"/>
      <c r="AA94" s="113"/>
      <c r="AB94" s="113"/>
      <c r="AD94" s="119" t="str">
        <f t="shared" si="8"/>
        <v xml:space="preserve"> - </v>
      </c>
    </row>
    <row r="95" spans="1:30" s="27" customFormat="1" x14ac:dyDescent="0.25">
      <c r="A95" s="27">
        <f t="shared" si="9"/>
        <v>0</v>
      </c>
      <c r="B95" s="25">
        <f>+COUNTIF($K$8:K95,K95)</f>
        <v>0</v>
      </c>
      <c r="C95" s="25" t="str">
        <f t="shared" si="10"/>
        <v>0</v>
      </c>
      <c r="D95" s="114"/>
      <c r="E95" s="112"/>
      <c r="F95" s="112"/>
      <c r="G95" s="112"/>
      <c r="H95" s="112"/>
      <c r="M95" s="116"/>
      <c r="O95" s="116"/>
      <c r="P95" s="117"/>
      <c r="S95" s="113"/>
      <c r="T95" s="113"/>
      <c r="U95" s="113"/>
      <c r="V95" s="113"/>
      <c r="W95" s="113"/>
      <c r="Z95" s="113"/>
      <c r="AA95" s="113"/>
      <c r="AB95" s="113"/>
      <c r="AD95" s="119" t="str">
        <f t="shared" si="8"/>
        <v xml:space="preserve"> - </v>
      </c>
    </row>
    <row r="96" spans="1:30" s="27" customFormat="1" x14ac:dyDescent="0.25">
      <c r="A96" s="27">
        <f t="shared" si="9"/>
        <v>0</v>
      </c>
      <c r="B96" s="25">
        <f>+COUNTIF($K$8:K96,K96)</f>
        <v>0</v>
      </c>
      <c r="C96" s="25" t="str">
        <f t="shared" si="10"/>
        <v>0</v>
      </c>
      <c r="D96" s="114"/>
      <c r="E96" s="112"/>
      <c r="F96" s="112"/>
      <c r="G96" s="112"/>
      <c r="H96" s="112"/>
      <c r="M96" s="116"/>
      <c r="O96" s="116"/>
      <c r="P96" s="117"/>
      <c r="S96" s="113"/>
      <c r="T96" s="113"/>
      <c r="U96" s="113"/>
      <c r="V96" s="113"/>
      <c r="W96" s="113"/>
      <c r="Z96" s="113"/>
      <c r="AA96" s="113"/>
      <c r="AB96" s="113"/>
      <c r="AD96" s="119" t="str">
        <f t="shared" si="8"/>
        <v xml:space="preserve"> - </v>
      </c>
    </row>
    <row r="97" spans="1:30" s="27" customFormat="1" x14ac:dyDescent="0.25">
      <c r="A97" s="27">
        <f t="shared" si="9"/>
        <v>0</v>
      </c>
      <c r="B97" s="25">
        <f>+COUNTIF($K$8:K97,K97)</f>
        <v>0</v>
      </c>
      <c r="C97" s="25" t="str">
        <f t="shared" si="10"/>
        <v>0</v>
      </c>
      <c r="D97" s="114"/>
      <c r="E97" s="112"/>
      <c r="F97" s="112"/>
      <c r="G97" s="112"/>
      <c r="H97" s="112"/>
      <c r="M97" s="116"/>
      <c r="O97" s="116"/>
      <c r="P97" s="117"/>
      <c r="S97" s="113"/>
      <c r="T97" s="113"/>
      <c r="U97" s="113"/>
      <c r="V97" s="113"/>
      <c r="W97" s="113"/>
      <c r="Z97" s="113"/>
      <c r="AA97" s="113"/>
      <c r="AB97" s="113"/>
      <c r="AD97" s="119" t="str">
        <f t="shared" si="8"/>
        <v xml:space="preserve"> - </v>
      </c>
    </row>
    <row r="98" spans="1:30" s="27" customFormat="1" x14ac:dyDescent="0.25">
      <c r="A98" s="27">
        <f t="shared" si="9"/>
        <v>0</v>
      </c>
      <c r="B98" s="25">
        <f>+COUNTIF($K$8:K98,K98)</f>
        <v>0</v>
      </c>
      <c r="C98" s="25" t="str">
        <f t="shared" si="10"/>
        <v>0</v>
      </c>
      <c r="D98" s="114"/>
      <c r="E98" s="112"/>
      <c r="F98" s="112"/>
      <c r="G98" s="112"/>
      <c r="H98" s="112"/>
      <c r="M98" s="116"/>
      <c r="O98" s="116"/>
      <c r="P98" s="117"/>
      <c r="S98" s="113"/>
      <c r="T98" s="113"/>
      <c r="U98" s="113"/>
      <c r="V98" s="113"/>
      <c r="W98" s="113"/>
      <c r="Z98" s="113"/>
      <c r="AA98" s="113"/>
      <c r="AB98" s="113"/>
      <c r="AD98" s="119" t="str">
        <f t="shared" si="8"/>
        <v xml:space="preserve"> - </v>
      </c>
    </row>
    <row r="99" spans="1:30" s="27" customFormat="1" x14ac:dyDescent="0.25">
      <c r="A99" s="27">
        <f t="shared" si="9"/>
        <v>0</v>
      </c>
      <c r="B99" s="25">
        <f>+COUNTIF($K$8:K99,K99)</f>
        <v>0</v>
      </c>
      <c r="C99" s="25" t="str">
        <f t="shared" si="10"/>
        <v>0</v>
      </c>
      <c r="D99" s="114"/>
      <c r="E99" s="112"/>
      <c r="F99" s="112"/>
      <c r="G99" s="112"/>
      <c r="H99" s="112"/>
      <c r="M99" s="116"/>
      <c r="O99" s="116"/>
      <c r="P99" s="117"/>
      <c r="S99" s="113"/>
      <c r="T99" s="113"/>
      <c r="U99" s="113"/>
      <c r="V99" s="113"/>
      <c r="W99" s="113"/>
      <c r="Z99" s="113"/>
      <c r="AA99" s="113"/>
      <c r="AB99" s="113"/>
      <c r="AD99" s="119" t="str">
        <f t="shared" si="8"/>
        <v xml:space="preserve"> - </v>
      </c>
    </row>
    <row r="100" spans="1:30" s="27" customFormat="1" x14ac:dyDescent="0.25">
      <c r="A100" s="27">
        <f t="shared" si="9"/>
        <v>0</v>
      </c>
      <c r="B100" s="25">
        <f>+COUNTIF($K$8:K100,K100)</f>
        <v>0</v>
      </c>
      <c r="C100" s="25" t="str">
        <f t="shared" si="10"/>
        <v>0</v>
      </c>
      <c r="D100" s="114"/>
      <c r="E100" s="112"/>
      <c r="F100" s="112"/>
      <c r="G100" s="112"/>
      <c r="H100" s="112"/>
      <c r="M100" s="116"/>
      <c r="O100" s="116"/>
      <c r="P100" s="117"/>
      <c r="S100" s="113"/>
      <c r="T100" s="113"/>
      <c r="U100" s="113"/>
      <c r="V100" s="113"/>
      <c r="W100" s="113"/>
      <c r="Z100" s="113"/>
      <c r="AA100" s="113"/>
      <c r="AB100" s="113"/>
      <c r="AD100" s="119" t="str">
        <f t="shared" si="8"/>
        <v xml:space="preserve"> - </v>
      </c>
    </row>
    <row r="101" spans="1:30" s="27" customFormat="1" x14ac:dyDescent="0.25">
      <c r="A101" s="27">
        <f t="shared" si="9"/>
        <v>0</v>
      </c>
      <c r="B101" s="25">
        <f>+COUNTIF($K$8:K101,K101)</f>
        <v>0</v>
      </c>
      <c r="C101" s="25" t="str">
        <f t="shared" si="10"/>
        <v>0</v>
      </c>
      <c r="D101" s="114"/>
      <c r="E101" s="112"/>
      <c r="F101" s="112"/>
      <c r="G101" s="112"/>
      <c r="H101" s="112"/>
      <c r="M101" s="116"/>
      <c r="O101" s="116"/>
      <c r="P101" s="117"/>
      <c r="S101" s="113"/>
      <c r="T101" s="113"/>
      <c r="U101" s="113"/>
      <c r="V101" s="113"/>
      <c r="W101" s="113"/>
      <c r="Z101" s="113"/>
      <c r="AA101" s="113"/>
      <c r="AB101" s="113"/>
      <c r="AD101" s="119" t="str">
        <f t="shared" si="8"/>
        <v xml:space="preserve"> - </v>
      </c>
    </row>
    <row r="102" spans="1:30" s="27" customFormat="1" x14ac:dyDescent="0.25">
      <c r="A102" s="27">
        <f t="shared" si="9"/>
        <v>0</v>
      </c>
      <c r="B102" s="25">
        <f>+COUNTIF($K$8:K102,K102)</f>
        <v>0</v>
      </c>
      <c r="C102" s="25" t="str">
        <f t="shared" si="10"/>
        <v>0</v>
      </c>
      <c r="D102" s="114"/>
      <c r="E102" s="112"/>
      <c r="F102" s="112"/>
      <c r="G102" s="112"/>
      <c r="H102" s="112"/>
      <c r="M102" s="116"/>
      <c r="O102" s="116"/>
      <c r="P102" s="117"/>
      <c r="S102" s="113"/>
      <c r="T102" s="113"/>
      <c r="U102" s="113"/>
      <c r="V102" s="113"/>
      <c r="W102" s="113"/>
      <c r="Z102" s="113"/>
      <c r="AA102" s="113"/>
      <c r="AB102" s="113"/>
      <c r="AD102" s="119" t="str">
        <f t="shared" si="8"/>
        <v xml:space="preserve"> - </v>
      </c>
    </row>
    <row r="103" spans="1:30" s="27" customFormat="1" x14ac:dyDescent="0.25">
      <c r="A103" s="27">
        <f t="shared" si="9"/>
        <v>0</v>
      </c>
      <c r="B103" s="25">
        <f>+COUNTIF($K$8:K103,K103)</f>
        <v>0</v>
      </c>
      <c r="C103" s="25" t="str">
        <f t="shared" si="10"/>
        <v>0</v>
      </c>
      <c r="D103" s="114"/>
      <c r="E103" s="112"/>
      <c r="F103" s="112"/>
      <c r="G103" s="112"/>
      <c r="H103" s="112"/>
      <c r="M103" s="116"/>
      <c r="O103" s="116"/>
      <c r="P103" s="117"/>
      <c r="S103" s="113"/>
      <c r="T103" s="113"/>
      <c r="U103" s="113"/>
      <c r="V103" s="113"/>
      <c r="W103" s="113"/>
      <c r="Z103" s="113"/>
      <c r="AA103" s="113"/>
      <c r="AB103" s="113"/>
      <c r="AD103" s="119" t="str">
        <f t="shared" si="8"/>
        <v xml:space="preserve"> - </v>
      </c>
    </row>
    <row r="104" spans="1:30" s="27" customFormat="1" x14ac:dyDescent="0.25">
      <c r="A104" s="27">
        <f t="shared" si="9"/>
        <v>0</v>
      </c>
      <c r="B104" s="25">
        <f>+COUNTIF($K$8:K104,K104)</f>
        <v>0</v>
      </c>
      <c r="C104" s="25" t="str">
        <f t="shared" si="10"/>
        <v>0</v>
      </c>
      <c r="D104" s="114"/>
      <c r="E104" s="112"/>
      <c r="F104" s="112"/>
      <c r="G104" s="112"/>
      <c r="H104" s="112"/>
      <c r="M104" s="116"/>
      <c r="O104" s="116"/>
      <c r="P104" s="117"/>
      <c r="S104" s="113"/>
      <c r="T104" s="113"/>
      <c r="U104" s="113"/>
      <c r="V104" s="113"/>
      <c r="W104" s="113"/>
      <c r="Z104" s="113"/>
      <c r="AA104" s="113"/>
      <c r="AB104" s="113"/>
      <c r="AD104" s="119" t="str">
        <f t="shared" si="8"/>
        <v xml:space="preserve"> - </v>
      </c>
    </row>
    <row r="105" spans="1:30" s="27" customFormat="1" x14ac:dyDescent="0.25">
      <c r="A105" s="27">
        <f t="shared" si="9"/>
        <v>0</v>
      </c>
      <c r="B105" s="25">
        <f>+COUNTIF($K$8:K105,K105)</f>
        <v>0</v>
      </c>
      <c r="C105" s="25" t="str">
        <f t="shared" si="10"/>
        <v>0</v>
      </c>
      <c r="D105" s="114"/>
      <c r="E105" s="112"/>
      <c r="F105" s="112"/>
      <c r="G105" s="112"/>
      <c r="H105" s="112"/>
      <c r="M105" s="116"/>
      <c r="O105" s="116"/>
      <c r="P105" s="117"/>
      <c r="S105" s="113"/>
      <c r="T105" s="113"/>
      <c r="U105" s="113"/>
      <c r="V105" s="113"/>
      <c r="W105" s="113"/>
      <c r="Z105" s="113"/>
      <c r="AA105" s="113"/>
      <c r="AB105" s="113"/>
      <c r="AD105" s="119" t="str">
        <f t="shared" si="8"/>
        <v xml:space="preserve"> - </v>
      </c>
    </row>
    <row r="106" spans="1:30" s="27" customFormat="1" x14ac:dyDescent="0.25">
      <c r="A106" s="27">
        <f t="shared" si="9"/>
        <v>0</v>
      </c>
      <c r="B106" s="25">
        <f>+COUNTIF($K$8:K106,K106)</f>
        <v>0</v>
      </c>
      <c r="C106" s="25" t="str">
        <f t="shared" si="10"/>
        <v>0</v>
      </c>
      <c r="D106" s="114"/>
      <c r="E106" s="112"/>
      <c r="F106" s="112"/>
      <c r="G106" s="112"/>
      <c r="H106" s="112"/>
      <c r="M106" s="116"/>
      <c r="O106" s="116"/>
      <c r="P106" s="117"/>
      <c r="S106" s="113"/>
      <c r="T106" s="113"/>
      <c r="U106" s="113"/>
      <c r="V106" s="113"/>
      <c r="W106" s="113"/>
      <c r="Z106" s="113"/>
      <c r="AA106" s="113"/>
      <c r="AB106" s="113"/>
      <c r="AD106" s="119" t="str">
        <f t="shared" si="8"/>
        <v xml:space="preserve"> - </v>
      </c>
    </row>
    <row r="107" spans="1:30" s="27" customFormat="1" x14ac:dyDescent="0.25">
      <c r="A107" s="27">
        <f t="shared" si="9"/>
        <v>0</v>
      </c>
      <c r="B107" s="25">
        <f>+COUNTIF($K$8:K107,K107)</f>
        <v>0</v>
      </c>
      <c r="C107" s="25" t="str">
        <f t="shared" si="10"/>
        <v>0</v>
      </c>
      <c r="D107" s="124"/>
      <c r="E107" s="124"/>
      <c r="G107" s="112"/>
      <c r="M107" s="116"/>
      <c r="O107" s="116"/>
      <c r="AD107" s="125"/>
    </row>
    <row r="108" spans="1:30" x14ac:dyDescent="0.25">
      <c r="A108" s="24">
        <f t="shared" si="9"/>
        <v>0</v>
      </c>
      <c r="B108" s="23">
        <f>+COUNTIF($K$8:K108,K108)</f>
        <v>0</v>
      </c>
      <c r="C108" s="23" t="str">
        <f t="shared" si="10"/>
        <v>0</v>
      </c>
      <c r="G108" s="112"/>
      <c r="N108" s="27"/>
      <c r="O108" s="116"/>
      <c r="AD108" s="105"/>
    </row>
    <row r="109" spans="1:30" x14ac:dyDescent="0.25">
      <c r="A109" s="24">
        <f t="shared" si="9"/>
        <v>0</v>
      </c>
      <c r="B109" s="23">
        <f>+COUNTIF($K$8:K109,K109)</f>
        <v>0</v>
      </c>
      <c r="C109" s="23" t="str">
        <f t="shared" si="10"/>
        <v>0</v>
      </c>
      <c r="G109" s="112"/>
      <c r="O109" s="116"/>
      <c r="AD109" s="105"/>
    </row>
    <row r="110" spans="1:30" x14ac:dyDescent="0.25">
      <c r="A110" s="24">
        <f t="shared" si="9"/>
        <v>0</v>
      </c>
      <c r="B110" s="23">
        <f>+COUNTIF($K$8:K110,K110)</f>
        <v>0</v>
      </c>
      <c r="C110" s="23" t="str">
        <f t="shared" si="10"/>
        <v>0</v>
      </c>
      <c r="G110" s="112"/>
      <c r="O110" s="116"/>
      <c r="AD110" s="105"/>
    </row>
    <row r="111" spans="1:30" x14ac:dyDescent="0.25">
      <c r="A111" s="24">
        <f t="shared" si="9"/>
        <v>0</v>
      </c>
      <c r="B111" s="23">
        <f>+COUNTIF($K$8:K111,K111)</f>
        <v>0</v>
      </c>
      <c r="C111" s="23" t="str">
        <f t="shared" si="10"/>
        <v>0</v>
      </c>
      <c r="G111" s="112"/>
      <c r="O111" s="116"/>
      <c r="AD111" s="105"/>
    </row>
    <row r="112" spans="1:30" x14ac:dyDescent="0.25">
      <c r="A112" s="24">
        <f t="shared" si="9"/>
        <v>0</v>
      </c>
      <c r="B112" s="23">
        <f>+COUNTIF($K$8:K112,K112)</f>
        <v>0</v>
      </c>
      <c r="C112" s="23" t="str">
        <f t="shared" si="10"/>
        <v>0</v>
      </c>
      <c r="G112" s="112"/>
      <c r="O112" s="116"/>
      <c r="AD112" s="105"/>
    </row>
    <row r="113" spans="1:30" x14ac:dyDescent="0.25">
      <c r="A113" s="24">
        <f t="shared" si="9"/>
        <v>0</v>
      </c>
      <c r="B113" s="23">
        <f>+COUNTIF($K$8:K113,K113)</f>
        <v>0</v>
      </c>
      <c r="C113" s="23" t="str">
        <f t="shared" si="10"/>
        <v>0</v>
      </c>
      <c r="G113" s="112"/>
      <c r="O113" s="116"/>
      <c r="AD113" s="105"/>
    </row>
    <row r="114" spans="1:30" x14ac:dyDescent="0.25">
      <c r="A114" s="24">
        <f t="shared" si="9"/>
        <v>0</v>
      </c>
      <c r="B114" s="23">
        <f>+COUNTIF($K$8:K114,K114)</f>
        <v>0</v>
      </c>
      <c r="C114" s="23" t="str">
        <f t="shared" si="10"/>
        <v>0</v>
      </c>
      <c r="G114" s="112"/>
      <c r="O114" s="116"/>
      <c r="AD114" s="105"/>
    </row>
    <row r="115" spans="1:30" x14ac:dyDescent="0.25">
      <c r="A115" s="24">
        <f t="shared" si="9"/>
        <v>0</v>
      </c>
      <c r="B115" s="23">
        <f>+COUNTIF($K$8:K115,K115)</f>
        <v>0</v>
      </c>
      <c r="C115" s="23" t="str">
        <f t="shared" si="10"/>
        <v>0</v>
      </c>
      <c r="G115" s="112"/>
      <c r="O115" s="116"/>
      <c r="AD115" s="105"/>
    </row>
    <row r="116" spans="1:30" x14ac:dyDescent="0.25">
      <c r="A116" s="24">
        <f t="shared" si="9"/>
        <v>0</v>
      </c>
      <c r="B116" s="23">
        <f>+COUNTIF($K$8:K116,K116)</f>
        <v>0</v>
      </c>
      <c r="C116" s="23" t="str">
        <f t="shared" si="10"/>
        <v>0</v>
      </c>
      <c r="G116" s="112"/>
      <c r="O116" s="116"/>
      <c r="AD116" s="105"/>
    </row>
    <row r="117" spans="1:30" x14ac:dyDescent="0.25">
      <c r="A117" s="24">
        <f t="shared" si="9"/>
        <v>0</v>
      </c>
      <c r="B117" s="23">
        <f>+COUNTIF($K$8:K117,K117)</f>
        <v>0</v>
      </c>
      <c r="C117" s="23" t="str">
        <f t="shared" si="10"/>
        <v>0</v>
      </c>
      <c r="G117" s="112"/>
      <c r="O117" s="116"/>
      <c r="AD117" s="105"/>
    </row>
    <row r="118" spans="1:30" x14ac:dyDescent="0.25">
      <c r="A118" s="24">
        <f t="shared" si="9"/>
        <v>0</v>
      </c>
      <c r="B118" s="23">
        <f>+COUNTIF($K$8:K118,K118)</f>
        <v>0</v>
      </c>
      <c r="C118" s="23" t="str">
        <f t="shared" si="10"/>
        <v>0</v>
      </c>
      <c r="G118" s="112"/>
      <c r="O118" s="116"/>
      <c r="AD118" s="105"/>
    </row>
    <row r="119" spans="1:30" x14ac:dyDescent="0.25">
      <c r="A119" s="24">
        <f t="shared" si="9"/>
        <v>0</v>
      </c>
      <c r="B119" s="23">
        <f>+COUNTIF($K$8:K119,K119)</f>
        <v>0</v>
      </c>
      <c r="C119" s="23" t="str">
        <f t="shared" si="10"/>
        <v>0</v>
      </c>
      <c r="G119" s="112"/>
      <c r="O119" s="116"/>
      <c r="AD119" s="105"/>
    </row>
    <row r="120" spans="1:30" x14ac:dyDescent="0.25">
      <c r="A120" s="24">
        <f t="shared" si="9"/>
        <v>0</v>
      </c>
      <c r="B120" s="23">
        <f>+COUNTIF($K$8:K120,K120)</f>
        <v>0</v>
      </c>
      <c r="C120" s="23" t="str">
        <f t="shared" si="10"/>
        <v>0</v>
      </c>
      <c r="G120" s="112"/>
      <c r="O120" s="116"/>
      <c r="AD120" s="105"/>
    </row>
    <row r="121" spans="1:30" x14ac:dyDescent="0.25">
      <c r="A121" s="24">
        <f t="shared" si="9"/>
        <v>0</v>
      </c>
      <c r="B121" s="23">
        <f>+COUNTIF($K$8:K121,K121)</f>
        <v>0</v>
      </c>
      <c r="C121" s="23" t="str">
        <f t="shared" si="10"/>
        <v>0</v>
      </c>
      <c r="G121" s="112"/>
      <c r="O121" s="116"/>
      <c r="AD121" s="105"/>
    </row>
    <row r="122" spans="1:30" x14ac:dyDescent="0.25">
      <c r="A122" s="24">
        <f t="shared" si="9"/>
        <v>0</v>
      </c>
      <c r="B122" s="23">
        <f>+COUNTIF($K$8:K122,K122)</f>
        <v>0</v>
      </c>
      <c r="C122" s="23" t="str">
        <f t="shared" si="10"/>
        <v>0</v>
      </c>
      <c r="G122" s="112"/>
      <c r="O122" s="116"/>
      <c r="AD122" s="105"/>
    </row>
    <row r="123" spans="1:30" x14ac:dyDescent="0.25">
      <c r="A123" s="24">
        <f t="shared" si="9"/>
        <v>0</v>
      </c>
      <c r="B123" s="23">
        <f>+COUNTIF($K$8:K123,K123)</f>
        <v>0</v>
      </c>
      <c r="C123" s="23" t="str">
        <f t="shared" si="10"/>
        <v>0</v>
      </c>
      <c r="G123" s="112"/>
      <c r="O123" s="116"/>
      <c r="AD123" s="105"/>
    </row>
    <row r="124" spans="1:30" x14ac:dyDescent="0.25">
      <c r="A124" s="24">
        <f t="shared" si="9"/>
        <v>0</v>
      </c>
      <c r="B124" s="23">
        <f>+COUNTIF($K$8:K124,K124)</f>
        <v>0</v>
      </c>
      <c r="C124" s="23" t="str">
        <f t="shared" si="10"/>
        <v>0</v>
      </c>
      <c r="G124" s="112"/>
      <c r="O124" s="116"/>
      <c r="AD124" s="105"/>
    </row>
    <row r="125" spans="1:30" x14ac:dyDescent="0.25">
      <c r="A125" s="24">
        <f t="shared" si="9"/>
        <v>0</v>
      </c>
      <c r="B125" s="23">
        <f>+COUNTIF($K$8:K125,K125)</f>
        <v>0</v>
      </c>
      <c r="C125" s="23" t="str">
        <f t="shared" si="10"/>
        <v>0</v>
      </c>
      <c r="G125" s="112"/>
      <c r="O125" s="116"/>
      <c r="AD125" s="105"/>
    </row>
    <row r="126" spans="1:30" x14ac:dyDescent="0.25">
      <c r="A126" s="24">
        <f t="shared" si="9"/>
        <v>0</v>
      </c>
      <c r="B126" s="23">
        <f>+COUNTIF($K$8:K126,K126)</f>
        <v>0</v>
      </c>
      <c r="C126" s="23" t="str">
        <f t="shared" si="10"/>
        <v>0</v>
      </c>
      <c r="G126" s="112"/>
      <c r="O126" s="116"/>
      <c r="AD126" s="105"/>
    </row>
    <row r="127" spans="1:30" x14ac:dyDescent="0.25">
      <c r="A127" s="24">
        <f t="shared" si="9"/>
        <v>0</v>
      </c>
      <c r="B127" s="23">
        <f>+COUNTIF($K$8:K127,K127)</f>
        <v>0</v>
      </c>
      <c r="C127" s="23" t="str">
        <f t="shared" si="10"/>
        <v>0</v>
      </c>
      <c r="G127" s="112"/>
      <c r="O127" s="116"/>
      <c r="AD127" s="105"/>
    </row>
    <row r="128" spans="1:30" x14ac:dyDescent="0.25">
      <c r="A128" s="24">
        <f t="shared" si="9"/>
        <v>0</v>
      </c>
      <c r="B128" s="23">
        <f>+COUNTIF($K$8:K128,K128)</f>
        <v>0</v>
      </c>
      <c r="C128" s="23" t="str">
        <f t="shared" si="10"/>
        <v>0</v>
      </c>
      <c r="G128" s="112"/>
      <c r="O128" s="116"/>
      <c r="AD128" s="105"/>
    </row>
    <row r="129" spans="1:30" x14ac:dyDescent="0.25">
      <c r="A129" s="24">
        <f t="shared" si="9"/>
        <v>0</v>
      </c>
      <c r="B129" s="23">
        <f>+COUNTIF($K$8:K129,K129)</f>
        <v>0</v>
      </c>
      <c r="C129" s="23" t="str">
        <f t="shared" si="10"/>
        <v>0</v>
      </c>
      <c r="G129" s="112"/>
      <c r="O129" s="116"/>
      <c r="AD129" s="105"/>
    </row>
    <row r="130" spans="1:30" x14ac:dyDescent="0.25">
      <c r="A130" s="24">
        <f t="shared" si="9"/>
        <v>0</v>
      </c>
      <c r="B130" s="23">
        <f>+COUNTIF($K$8:K130,K130)</f>
        <v>0</v>
      </c>
      <c r="C130" s="23" t="str">
        <f t="shared" si="10"/>
        <v>0</v>
      </c>
      <c r="G130" s="112"/>
      <c r="O130" s="116"/>
      <c r="AD130" s="105"/>
    </row>
    <row r="131" spans="1:30" x14ac:dyDescent="0.25">
      <c r="A131" s="24">
        <f t="shared" si="9"/>
        <v>0</v>
      </c>
      <c r="B131" s="23">
        <f>+COUNTIF($K$8:K131,K131)</f>
        <v>0</v>
      </c>
      <c r="C131" s="23" t="str">
        <f t="shared" si="10"/>
        <v>0</v>
      </c>
      <c r="G131" s="112"/>
      <c r="O131" s="116"/>
      <c r="AD131" s="105"/>
    </row>
    <row r="132" spans="1:30" x14ac:dyDescent="0.25">
      <c r="A132" s="24">
        <f t="shared" si="9"/>
        <v>0</v>
      </c>
      <c r="B132" s="23">
        <f>+COUNTIF($K$8:K132,K132)</f>
        <v>0</v>
      </c>
      <c r="C132" s="23" t="str">
        <f t="shared" si="10"/>
        <v>0</v>
      </c>
      <c r="G132" s="112"/>
      <c r="O132" s="116"/>
      <c r="AD132" s="105"/>
    </row>
    <row r="133" spans="1:30" x14ac:dyDescent="0.25">
      <c r="A133" s="24">
        <f t="shared" si="9"/>
        <v>0</v>
      </c>
      <c r="B133" s="23">
        <f>+COUNTIF($K$8:K133,K133)</f>
        <v>0</v>
      </c>
      <c r="C133" s="23" t="str">
        <f t="shared" si="10"/>
        <v>0</v>
      </c>
      <c r="G133" s="112"/>
      <c r="O133" s="116"/>
      <c r="AD133" s="105"/>
    </row>
    <row r="134" spans="1:30" x14ac:dyDescent="0.25">
      <c r="A134" s="24">
        <f t="shared" si="9"/>
        <v>0</v>
      </c>
      <c r="B134" s="23">
        <f>+COUNTIF($K$8:K134,K134)</f>
        <v>0</v>
      </c>
      <c r="C134" s="23" t="str">
        <f t="shared" si="10"/>
        <v>0</v>
      </c>
      <c r="G134" s="112"/>
      <c r="O134" s="116"/>
      <c r="AD134" s="105"/>
    </row>
    <row r="135" spans="1:30" x14ac:dyDescent="0.25">
      <c r="A135" s="24">
        <f t="shared" si="9"/>
        <v>0</v>
      </c>
      <c r="B135" s="23">
        <f>+COUNTIF($K$8:K135,K135)</f>
        <v>0</v>
      </c>
      <c r="C135" s="23" t="str">
        <f t="shared" si="10"/>
        <v>0</v>
      </c>
      <c r="G135" s="112"/>
      <c r="O135" s="116"/>
      <c r="AD135" s="105"/>
    </row>
    <row r="136" spans="1:30" x14ac:dyDescent="0.25">
      <c r="A136" s="24">
        <f t="shared" si="9"/>
        <v>0</v>
      </c>
      <c r="B136" s="23">
        <f>+COUNTIF($K$8:K136,K136)</f>
        <v>0</v>
      </c>
      <c r="C136" s="23" t="str">
        <f t="shared" si="10"/>
        <v>0</v>
      </c>
      <c r="G136" s="112"/>
      <c r="O136" s="116"/>
      <c r="AD136" s="105"/>
    </row>
    <row r="137" spans="1:30" x14ac:dyDescent="0.25">
      <c r="A137" s="24">
        <f t="shared" si="9"/>
        <v>0</v>
      </c>
      <c r="B137" s="23">
        <f>+COUNTIF($K$8:K137,K137)</f>
        <v>0</v>
      </c>
      <c r="C137" s="23" t="str">
        <f t="shared" si="10"/>
        <v>0</v>
      </c>
      <c r="G137" s="112"/>
      <c r="O137" s="116"/>
      <c r="AD137" s="105"/>
    </row>
    <row r="138" spans="1:30" x14ac:dyDescent="0.25">
      <c r="A138" s="24">
        <f t="shared" si="9"/>
        <v>0</v>
      </c>
      <c r="B138" s="23">
        <f>+COUNTIF($K$8:K138,K138)</f>
        <v>0</v>
      </c>
      <c r="C138" s="23" t="str">
        <f t="shared" si="10"/>
        <v>0</v>
      </c>
      <c r="G138" s="112"/>
      <c r="O138" s="116"/>
      <c r="AD138" s="105"/>
    </row>
    <row r="139" spans="1:30" x14ac:dyDescent="0.25">
      <c r="A139" s="24">
        <f t="shared" si="9"/>
        <v>0</v>
      </c>
      <c r="B139" s="23">
        <f>+COUNTIF($K$8:K139,K139)</f>
        <v>0</v>
      </c>
      <c r="C139" s="23" t="str">
        <f t="shared" si="10"/>
        <v>0</v>
      </c>
      <c r="G139" s="112"/>
      <c r="O139" s="116"/>
      <c r="AD139" s="105"/>
    </row>
    <row r="140" spans="1:30" x14ac:dyDescent="0.25">
      <c r="A140" s="24">
        <f t="shared" si="9"/>
        <v>0</v>
      </c>
      <c r="B140" s="23">
        <f>+COUNTIF($K$8:K140,K140)</f>
        <v>0</v>
      </c>
      <c r="C140" s="23" t="str">
        <f t="shared" si="10"/>
        <v>0</v>
      </c>
      <c r="G140" s="112"/>
      <c r="O140" s="116"/>
      <c r="AD140" s="105"/>
    </row>
    <row r="141" spans="1:30" x14ac:dyDescent="0.25">
      <c r="A141" s="24">
        <f t="shared" si="9"/>
        <v>0</v>
      </c>
      <c r="B141" s="23">
        <f>+COUNTIF($K$8:K141,K141)</f>
        <v>0</v>
      </c>
      <c r="C141" s="23" t="str">
        <f t="shared" si="10"/>
        <v>0</v>
      </c>
      <c r="G141" s="112"/>
      <c r="O141" s="116"/>
      <c r="AD141" s="105"/>
    </row>
    <row r="142" spans="1:30" x14ac:dyDescent="0.25">
      <c r="A142" s="24">
        <f t="shared" si="9"/>
        <v>0</v>
      </c>
      <c r="B142" s="23">
        <f>+COUNTIF($K$8:K142,K142)</f>
        <v>0</v>
      </c>
      <c r="C142" s="23" t="str">
        <f t="shared" si="10"/>
        <v>0</v>
      </c>
      <c r="G142" s="112"/>
      <c r="O142" s="116"/>
      <c r="AD142" s="105"/>
    </row>
    <row r="143" spans="1:30" x14ac:dyDescent="0.25">
      <c r="A143" s="24">
        <f t="shared" ref="A143:A206" si="11">$K143</f>
        <v>0</v>
      </c>
      <c r="B143" s="23">
        <f>+COUNTIF($K$8:K143,K143)</f>
        <v>0</v>
      </c>
      <c r="C143" s="23" t="str">
        <f t="shared" ref="C143:C206" si="12">+$B143&amp;$M143</f>
        <v>0</v>
      </c>
      <c r="G143" s="112"/>
      <c r="O143" s="116"/>
      <c r="AD143" s="105"/>
    </row>
    <row r="144" spans="1:30" x14ac:dyDescent="0.25">
      <c r="A144" s="24">
        <f t="shared" si="11"/>
        <v>0</v>
      </c>
      <c r="B144" s="23">
        <f>+COUNTIF($K$8:K144,K144)</f>
        <v>0</v>
      </c>
      <c r="C144" s="23" t="str">
        <f t="shared" si="12"/>
        <v>0</v>
      </c>
      <c r="G144" s="112"/>
      <c r="O144" s="116"/>
      <c r="AD144" s="105"/>
    </row>
    <row r="145" spans="1:30" x14ac:dyDescent="0.25">
      <c r="A145" s="24">
        <f t="shared" si="11"/>
        <v>0</v>
      </c>
      <c r="B145" s="23">
        <f>+COUNTIF($K$8:K145,K145)</f>
        <v>0</v>
      </c>
      <c r="C145" s="23" t="str">
        <f t="shared" si="12"/>
        <v>0</v>
      </c>
      <c r="G145" s="112"/>
      <c r="O145" s="116"/>
      <c r="AD145" s="105"/>
    </row>
    <row r="146" spans="1:30" x14ac:dyDescent="0.25">
      <c r="A146" s="24">
        <f t="shared" si="11"/>
        <v>0</v>
      </c>
      <c r="B146" s="23">
        <f>+COUNTIF($K$8:K146,K146)</f>
        <v>0</v>
      </c>
      <c r="C146" s="23" t="str">
        <f t="shared" si="12"/>
        <v>0</v>
      </c>
      <c r="G146" s="112"/>
      <c r="O146" s="116"/>
      <c r="AD146" s="105"/>
    </row>
    <row r="147" spans="1:30" x14ac:dyDescent="0.25">
      <c r="A147" s="24">
        <f t="shared" si="11"/>
        <v>0</v>
      </c>
      <c r="B147" s="23">
        <f>+COUNTIF($K$8:K147,K147)</f>
        <v>0</v>
      </c>
      <c r="C147" s="23" t="str">
        <f t="shared" si="12"/>
        <v>0</v>
      </c>
      <c r="G147" s="112"/>
      <c r="O147" s="116"/>
      <c r="AD147" s="105"/>
    </row>
    <row r="148" spans="1:30" x14ac:dyDescent="0.25">
      <c r="A148" s="24">
        <f t="shared" si="11"/>
        <v>0</v>
      </c>
      <c r="B148" s="23">
        <f>+COUNTIF($K$8:K148,K148)</f>
        <v>0</v>
      </c>
      <c r="C148" s="23" t="str">
        <f t="shared" si="12"/>
        <v>0</v>
      </c>
      <c r="G148" s="112"/>
      <c r="O148" s="116"/>
      <c r="AD148" s="105"/>
    </row>
    <row r="149" spans="1:30" x14ac:dyDescent="0.25">
      <c r="A149" s="24">
        <f t="shared" si="11"/>
        <v>0</v>
      </c>
      <c r="B149" s="23">
        <f>+COUNTIF($K$8:K149,K149)</f>
        <v>0</v>
      </c>
      <c r="C149" s="23" t="str">
        <f t="shared" si="12"/>
        <v>0</v>
      </c>
      <c r="G149" s="112"/>
      <c r="O149" s="116"/>
      <c r="AD149" s="105"/>
    </row>
    <row r="150" spans="1:30" x14ac:dyDescent="0.25">
      <c r="A150" s="24">
        <f t="shared" si="11"/>
        <v>0</v>
      </c>
      <c r="B150" s="23">
        <f>+COUNTIF($K$8:K150,K150)</f>
        <v>0</v>
      </c>
      <c r="C150" s="23" t="str">
        <f t="shared" si="12"/>
        <v>0</v>
      </c>
      <c r="G150" s="112"/>
      <c r="O150" s="116"/>
      <c r="AD150" s="105"/>
    </row>
    <row r="151" spans="1:30" x14ac:dyDescent="0.25">
      <c r="A151" s="24">
        <f t="shared" si="11"/>
        <v>0</v>
      </c>
      <c r="B151" s="23">
        <f>+COUNTIF($K$8:K151,K151)</f>
        <v>0</v>
      </c>
      <c r="C151" s="23" t="str">
        <f t="shared" si="12"/>
        <v>0</v>
      </c>
      <c r="G151" s="112"/>
      <c r="O151" s="116"/>
      <c r="AD151" s="105"/>
    </row>
    <row r="152" spans="1:30" x14ac:dyDescent="0.25">
      <c r="A152" s="24">
        <f t="shared" si="11"/>
        <v>0</v>
      </c>
      <c r="B152" s="23">
        <f>+COUNTIF($K$8:K152,K152)</f>
        <v>0</v>
      </c>
      <c r="C152" s="23" t="str">
        <f t="shared" si="12"/>
        <v>0</v>
      </c>
      <c r="G152" s="112"/>
      <c r="O152" s="116"/>
      <c r="AD152" s="105"/>
    </row>
    <row r="153" spans="1:30" x14ac:dyDescent="0.25">
      <c r="A153" s="24">
        <f t="shared" si="11"/>
        <v>0</v>
      </c>
      <c r="B153" s="23">
        <f>+COUNTIF($K$8:K153,K153)</f>
        <v>0</v>
      </c>
      <c r="C153" s="23" t="str">
        <f t="shared" si="12"/>
        <v>0</v>
      </c>
      <c r="G153" s="112"/>
      <c r="O153" s="116"/>
      <c r="AD153" s="105"/>
    </row>
    <row r="154" spans="1:30" x14ac:dyDescent="0.25">
      <c r="A154" s="24">
        <f t="shared" si="11"/>
        <v>0</v>
      </c>
      <c r="B154" s="23">
        <f>+COUNTIF($K$8:K154,K154)</f>
        <v>0</v>
      </c>
      <c r="C154" s="23" t="str">
        <f t="shared" si="12"/>
        <v>0</v>
      </c>
      <c r="G154" s="112"/>
      <c r="O154" s="116"/>
      <c r="AD154" s="105"/>
    </row>
    <row r="155" spans="1:30" x14ac:dyDescent="0.25">
      <c r="A155" s="24">
        <f t="shared" si="11"/>
        <v>0</v>
      </c>
      <c r="B155" s="23">
        <f>+COUNTIF($K$8:K155,K155)</f>
        <v>0</v>
      </c>
      <c r="C155" s="23" t="str">
        <f t="shared" si="12"/>
        <v>0</v>
      </c>
      <c r="G155" s="112"/>
      <c r="O155" s="116"/>
      <c r="AD155" s="105"/>
    </row>
    <row r="156" spans="1:30" x14ac:dyDescent="0.25">
      <c r="A156" s="24">
        <f t="shared" si="11"/>
        <v>0</v>
      </c>
      <c r="B156" s="23">
        <f>+COUNTIF($K$8:K156,K156)</f>
        <v>0</v>
      </c>
      <c r="C156" s="23" t="str">
        <f t="shared" si="12"/>
        <v>0</v>
      </c>
      <c r="G156" s="112"/>
      <c r="O156" s="116"/>
      <c r="AD156" s="105"/>
    </row>
    <row r="157" spans="1:30" x14ac:dyDescent="0.25">
      <c r="A157" s="24">
        <f t="shared" si="11"/>
        <v>0</v>
      </c>
      <c r="B157" s="23">
        <f>+COUNTIF($K$8:K157,K157)</f>
        <v>0</v>
      </c>
      <c r="C157" s="23" t="str">
        <f t="shared" si="12"/>
        <v>0</v>
      </c>
      <c r="G157" s="112"/>
      <c r="O157" s="116"/>
      <c r="AD157" s="105"/>
    </row>
    <row r="158" spans="1:30" x14ac:dyDescent="0.25">
      <c r="A158" s="24">
        <f t="shared" si="11"/>
        <v>0</v>
      </c>
      <c r="B158" s="23">
        <f>+COUNTIF($K$8:K158,K158)</f>
        <v>0</v>
      </c>
      <c r="C158" s="23" t="str">
        <f t="shared" si="12"/>
        <v>0</v>
      </c>
      <c r="G158" s="112"/>
      <c r="O158" s="116"/>
      <c r="AD158" s="105"/>
    </row>
    <row r="159" spans="1:30" x14ac:dyDescent="0.25">
      <c r="A159" s="24">
        <f t="shared" si="11"/>
        <v>0</v>
      </c>
      <c r="B159" s="23">
        <f>+COUNTIF($K$8:K159,K159)</f>
        <v>0</v>
      </c>
      <c r="C159" s="23" t="str">
        <f t="shared" si="12"/>
        <v>0</v>
      </c>
      <c r="G159" s="112"/>
      <c r="O159" s="116"/>
      <c r="AD159" s="105"/>
    </row>
    <row r="160" spans="1:30" x14ac:dyDescent="0.25">
      <c r="A160" s="24">
        <f t="shared" si="11"/>
        <v>0</v>
      </c>
      <c r="B160" s="23">
        <f>+COUNTIF($K$8:K160,K160)</f>
        <v>0</v>
      </c>
      <c r="C160" s="23" t="str">
        <f t="shared" si="12"/>
        <v>0</v>
      </c>
      <c r="G160" s="112"/>
      <c r="O160" s="116"/>
      <c r="AD160" s="105"/>
    </row>
    <row r="161" spans="1:30" x14ac:dyDescent="0.25">
      <c r="A161" s="24">
        <f t="shared" si="11"/>
        <v>0</v>
      </c>
      <c r="B161" s="23">
        <f>+COUNTIF($K$8:K161,K161)</f>
        <v>0</v>
      </c>
      <c r="C161" s="23" t="str">
        <f t="shared" si="12"/>
        <v>0</v>
      </c>
      <c r="G161" s="112"/>
      <c r="O161" s="116"/>
      <c r="AD161" s="105"/>
    </row>
    <row r="162" spans="1:30" x14ac:dyDescent="0.25">
      <c r="A162" s="24">
        <f t="shared" si="11"/>
        <v>0</v>
      </c>
      <c r="B162" s="23">
        <f>+COUNTIF($K$8:K162,K162)</f>
        <v>0</v>
      </c>
      <c r="C162" s="23" t="str">
        <f t="shared" si="12"/>
        <v>0</v>
      </c>
      <c r="G162" s="112"/>
      <c r="O162" s="116"/>
      <c r="AD162" s="105"/>
    </row>
    <row r="163" spans="1:30" x14ac:dyDescent="0.25">
      <c r="A163" s="24">
        <f t="shared" si="11"/>
        <v>0</v>
      </c>
      <c r="B163" s="23">
        <f>+COUNTIF($K$8:K163,K163)</f>
        <v>0</v>
      </c>
      <c r="C163" s="23" t="str">
        <f t="shared" si="12"/>
        <v>0</v>
      </c>
      <c r="G163" s="112"/>
      <c r="O163" s="116"/>
      <c r="AD163" s="105"/>
    </row>
    <row r="164" spans="1:30" x14ac:dyDescent="0.25">
      <c r="A164" s="24">
        <f t="shared" si="11"/>
        <v>0</v>
      </c>
      <c r="B164" s="23">
        <f>+COUNTIF($K$8:K164,K164)</f>
        <v>0</v>
      </c>
      <c r="C164" s="23" t="str">
        <f t="shared" si="12"/>
        <v>0</v>
      </c>
      <c r="G164" s="112"/>
      <c r="O164" s="116"/>
      <c r="AD164" s="105"/>
    </row>
    <row r="165" spans="1:30" x14ac:dyDescent="0.25">
      <c r="A165" s="24">
        <f t="shared" si="11"/>
        <v>0</v>
      </c>
      <c r="B165" s="23">
        <f>+COUNTIF($K$8:K165,K165)</f>
        <v>0</v>
      </c>
      <c r="C165" s="23" t="str">
        <f t="shared" si="12"/>
        <v>0</v>
      </c>
      <c r="G165" s="112"/>
      <c r="O165" s="116"/>
      <c r="AD165" s="105"/>
    </row>
    <row r="166" spans="1:30" x14ac:dyDescent="0.25">
      <c r="A166" s="24">
        <f t="shared" si="11"/>
        <v>0</v>
      </c>
      <c r="B166" s="23">
        <f>+COUNTIF($K$8:K166,K166)</f>
        <v>0</v>
      </c>
      <c r="C166" s="23" t="str">
        <f t="shared" si="12"/>
        <v>0</v>
      </c>
      <c r="G166" s="112"/>
      <c r="O166" s="116"/>
      <c r="AD166" s="105"/>
    </row>
    <row r="167" spans="1:30" x14ac:dyDescent="0.25">
      <c r="A167" s="24">
        <f t="shared" si="11"/>
        <v>0</v>
      </c>
      <c r="B167" s="23">
        <f>+COUNTIF($K$8:K167,K167)</f>
        <v>0</v>
      </c>
      <c r="C167" s="23" t="str">
        <f t="shared" si="12"/>
        <v>0</v>
      </c>
      <c r="G167" s="112"/>
      <c r="O167" s="116"/>
      <c r="AD167" s="105"/>
    </row>
    <row r="168" spans="1:30" x14ac:dyDescent="0.25">
      <c r="A168" s="24">
        <f t="shared" si="11"/>
        <v>0</v>
      </c>
      <c r="B168" s="23">
        <f>+COUNTIF($K$8:K168,K168)</f>
        <v>0</v>
      </c>
      <c r="C168" s="23" t="str">
        <f t="shared" si="12"/>
        <v>0</v>
      </c>
      <c r="G168" s="112"/>
      <c r="O168" s="116"/>
      <c r="AD168" s="105"/>
    </row>
    <row r="169" spans="1:30" x14ac:dyDescent="0.25">
      <c r="A169" s="24">
        <f t="shared" si="11"/>
        <v>0</v>
      </c>
      <c r="B169" s="23">
        <f>+COUNTIF($K$8:K169,K169)</f>
        <v>0</v>
      </c>
      <c r="C169" s="23" t="str">
        <f t="shared" si="12"/>
        <v>0</v>
      </c>
      <c r="G169" s="112"/>
      <c r="O169" s="116"/>
      <c r="AD169" s="105"/>
    </row>
    <row r="170" spans="1:30" x14ac:dyDescent="0.25">
      <c r="A170" s="24">
        <f t="shared" si="11"/>
        <v>0</v>
      </c>
      <c r="B170" s="23">
        <f>+COUNTIF($K$8:K170,K170)</f>
        <v>0</v>
      </c>
      <c r="C170" s="23" t="str">
        <f t="shared" si="12"/>
        <v>0</v>
      </c>
      <c r="G170" s="112"/>
      <c r="O170" s="116"/>
      <c r="AD170" s="105"/>
    </row>
    <row r="171" spans="1:30" x14ac:dyDescent="0.25">
      <c r="A171" s="24">
        <f t="shared" si="11"/>
        <v>0</v>
      </c>
      <c r="B171" s="23">
        <f>+COUNTIF($K$8:K171,K171)</f>
        <v>0</v>
      </c>
      <c r="C171" s="23" t="str">
        <f t="shared" si="12"/>
        <v>0</v>
      </c>
      <c r="G171" s="112"/>
      <c r="O171" s="116"/>
      <c r="AD171" s="105"/>
    </row>
    <row r="172" spans="1:30" x14ac:dyDescent="0.25">
      <c r="A172" s="24">
        <f t="shared" si="11"/>
        <v>0</v>
      </c>
      <c r="B172" s="23">
        <f>+COUNTIF($K$8:K172,K172)</f>
        <v>0</v>
      </c>
      <c r="C172" s="23" t="str">
        <f t="shared" si="12"/>
        <v>0</v>
      </c>
      <c r="G172" s="112"/>
      <c r="O172" s="116"/>
      <c r="AD172" s="105"/>
    </row>
    <row r="173" spans="1:30" x14ac:dyDescent="0.25">
      <c r="A173" s="24">
        <f t="shared" si="11"/>
        <v>0</v>
      </c>
      <c r="B173" s="23">
        <f>+COUNTIF($K$8:K173,K173)</f>
        <v>0</v>
      </c>
      <c r="C173" s="23" t="str">
        <f t="shared" si="12"/>
        <v>0</v>
      </c>
      <c r="G173" s="112"/>
      <c r="O173" s="116"/>
      <c r="AD173" s="105"/>
    </row>
    <row r="174" spans="1:30" x14ac:dyDescent="0.25">
      <c r="A174" s="24">
        <f t="shared" si="11"/>
        <v>0</v>
      </c>
      <c r="B174" s="23">
        <f>+COUNTIF($K$8:K174,K174)</f>
        <v>0</v>
      </c>
      <c r="C174" s="23" t="str">
        <f t="shared" si="12"/>
        <v>0</v>
      </c>
      <c r="G174" s="112"/>
      <c r="O174" s="116"/>
      <c r="AD174" s="105"/>
    </row>
    <row r="175" spans="1:30" x14ac:dyDescent="0.25">
      <c r="A175" s="24">
        <f t="shared" si="11"/>
        <v>0</v>
      </c>
      <c r="B175" s="23">
        <f>+COUNTIF($K$8:K175,K175)</f>
        <v>0</v>
      </c>
      <c r="C175" s="23" t="str">
        <f t="shared" si="12"/>
        <v>0</v>
      </c>
      <c r="G175" s="112"/>
      <c r="O175" s="116"/>
      <c r="AD175" s="105"/>
    </row>
    <row r="176" spans="1:30" x14ac:dyDescent="0.25">
      <c r="A176" s="24">
        <f t="shared" si="11"/>
        <v>0</v>
      </c>
      <c r="B176" s="23">
        <f>+COUNTIF($K$8:K176,K176)</f>
        <v>0</v>
      </c>
      <c r="C176" s="23" t="str">
        <f t="shared" si="12"/>
        <v>0</v>
      </c>
      <c r="G176" s="112"/>
      <c r="O176" s="116"/>
      <c r="AD176" s="105"/>
    </row>
    <row r="177" spans="1:30" x14ac:dyDescent="0.25">
      <c r="A177" s="24">
        <f t="shared" si="11"/>
        <v>0</v>
      </c>
      <c r="B177" s="23">
        <f>+COUNTIF($K$8:K177,K177)</f>
        <v>0</v>
      </c>
      <c r="C177" s="23" t="str">
        <f t="shared" si="12"/>
        <v>0</v>
      </c>
      <c r="G177" s="112"/>
      <c r="O177" s="116"/>
      <c r="AD177" s="105"/>
    </row>
    <row r="178" spans="1:30" x14ac:dyDescent="0.25">
      <c r="A178" s="24">
        <f t="shared" si="11"/>
        <v>0</v>
      </c>
      <c r="B178" s="23">
        <f>+COUNTIF($K$8:K178,K178)</f>
        <v>0</v>
      </c>
      <c r="C178" s="23" t="str">
        <f t="shared" si="12"/>
        <v>0</v>
      </c>
      <c r="G178" s="112"/>
      <c r="O178" s="116"/>
      <c r="AD178" s="105"/>
    </row>
    <row r="179" spans="1:30" x14ac:dyDescent="0.25">
      <c r="A179" s="24">
        <f t="shared" si="11"/>
        <v>0</v>
      </c>
      <c r="B179" s="23">
        <f>+COUNTIF($K$8:K179,K179)</f>
        <v>0</v>
      </c>
      <c r="C179" s="23" t="str">
        <f t="shared" si="12"/>
        <v>0</v>
      </c>
      <c r="G179" s="112"/>
      <c r="O179" s="116"/>
      <c r="AD179" s="105"/>
    </row>
    <row r="180" spans="1:30" x14ac:dyDescent="0.25">
      <c r="A180" s="24">
        <f t="shared" si="11"/>
        <v>0</v>
      </c>
      <c r="B180" s="23">
        <f>+COUNTIF($K$8:K180,K180)</f>
        <v>0</v>
      </c>
      <c r="C180" s="23" t="str">
        <f t="shared" si="12"/>
        <v>0</v>
      </c>
      <c r="G180" s="112"/>
      <c r="O180" s="116"/>
      <c r="AD180" s="105"/>
    </row>
    <row r="181" spans="1:30" x14ac:dyDescent="0.25">
      <c r="A181" s="24">
        <f t="shared" si="11"/>
        <v>0</v>
      </c>
      <c r="B181" s="23">
        <f>+COUNTIF($K$8:K181,K181)</f>
        <v>0</v>
      </c>
      <c r="C181" s="23" t="str">
        <f t="shared" si="12"/>
        <v>0</v>
      </c>
      <c r="G181" s="112"/>
      <c r="O181" s="116"/>
      <c r="AD181" s="105"/>
    </row>
    <row r="182" spans="1:30" x14ac:dyDescent="0.25">
      <c r="A182" s="24">
        <f t="shared" si="11"/>
        <v>0</v>
      </c>
      <c r="B182" s="23">
        <f>+COUNTIF($K$8:K182,K182)</f>
        <v>0</v>
      </c>
      <c r="C182" s="23" t="str">
        <f t="shared" si="12"/>
        <v>0</v>
      </c>
      <c r="G182" s="112"/>
      <c r="O182" s="116"/>
      <c r="AD182" s="105"/>
    </row>
    <row r="183" spans="1:30" x14ac:dyDescent="0.25">
      <c r="A183" s="24">
        <f t="shared" si="11"/>
        <v>0</v>
      </c>
      <c r="B183" s="23">
        <f>+COUNTIF($K$8:K183,K183)</f>
        <v>0</v>
      </c>
      <c r="C183" s="23" t="str">
        <f t="shared" si="12"/>
        <v>0</v>
      </c>
      <c r="G183" s="112"/>
      <c r="O183" s="116"/>
      <c r="AD183" s="105"/>
    </row>
    <row r="184" spans="1:30" x14ac:dyDescent="0.25">
      <c r="A184" s="24">
        <f t="shared" si="11"/>
        <v>0</v>
      </c>
      <c r="B184" s="23">
        <f>+COUNTIF($K$8:K184,K184)</f>
        <v>0</v>
      </c>
      <c r="C184" s="23" t="str">
        <f t="shared" si="12"/>
        <v>0</v>
      </c>
      <c r="G184" s="112"/>
      <c r="O184" s="116"/>
      <c r="AD184" s="105"/>
    </row>
    <row r="185" spans="1:30" x14ac:dyDescent="0.25">
      <c r="A185" s="24">
        <f t="shared" si="11"/>
        <v>0</v>
      </c>
      <c r="B185" s="23">
        <f>+COUNTIF($K$8:K185,K185)</f>
        <v>0</v>
      </c>
      <c r="C185" s="23" t="str">
        <f t="shared" si="12"/>
        <v>0</v>
      </c>
      <c r="G185" s="112"/>
      <c r="O185" s="116"/>
      <c r="AD185" s="105"/>
    </row>
    <row r="186" spans="1:30" x14ac:dyDescent="0.25">
      <c r="A186" s="24">
        <f t="shared" si="11"/>
        <v>0</v>
      </c>
      <c r="B186" s="23">
        <f>+COUNTIF($K$8:K186,K186)</f>
        <v>0</v>
      </c>
      <c r="C186" s="23" t="str">
        <f t="shared" si="12"/>
        <v>0</v>
      </c>
      <c r="G186" s="112"/>
      <c r="O186" s="116"/>
      <c r="AD186" s="105"/>
    </row>
    <row r="187" spans="1:30" x14ac:dyDescent="0.25">
      <c r="A187" s="24">
        <f t="shared" si="11"/>
        <v>0</v>
      </c>
      <c r="B187" s="23">
        <f>+COUNTIF($K$8:K187,K187)</f>
        <v>0</v>
      </c>
      <c r="C187" s="23" t="str">
        <f t="shared" si="12"/>
        <v>0</v>
      </c>
      <c r="G187" s="112"/>
      <c r="O187" s="116"/>
      <c r="AD187" s="105"/>
    </row>
    <row r="188" spans="1:30" x14ac:dyDescent="0.25">
      <c r="A188" s="24">
        <f t="shared" si="11"/>
        <v>0</v>
      </c>
      <c r="B188" s="23">
        <f>+COUNTIF($K$8:K188,K188)</f>
        <v>0</v>
      </c>
      <c r="C188" s="23" t="str">
        <f t="shared" si="12"/>
        <v>0</v>
      </c>
      <c r="G188" s="112"/>
      <c r="O188" s="116"/>
      <c r="AD188" s="105"/>
    </row>
    <row r="189" spans="1:30" x14ac:dyDescent="0.25">
      <c r="A189" s="24">
        <f t="shared" si="11"/>
        <v>0</v>
      </c>
      <c r="B189" s="23">
        <f>+COUNTIF($K$8:K189,K189)</f>
        <v>0</v>
      </c>
      <c r="C189" s="23" t="str">
        <f t="shared" si="12"/>
        <v>0</v>
      </c>
      <c r="G189" s="112"/>
      <c r="O189" s="116"/>
      <c r="AD189" s="105"/>
    </row>
    <row r="190" spans="1:30" x14ac:dyDescent="0.25">
      <c r="A190" s="24">
        <f t="shared" si="11"/>
        <v>0</v>
      </c>
      <c r="B190" s="23">
        <f>+COUNTIF($K$8:K190,K190)</f>
        <v>0</v>
      </c>
      <c r="C190" s="23" t="str">
        <f t="shared" si="12"/>
        <v>0</v>
      </c>
      <c r="G190" s="112"/>
      <c r="O190" s="116"/>
      <c r="AD190" s="105"/>
    </row>
    <row r="191" spans="1:30" x14ac:dyDescent="0.25">
      <c r="A191" s="24">
        <f t="shared" si="11"/>
        <v>0</v>
      </c>
      <c r="B191" s="23">
        <f>+COUNTIF($K$8:K191,K191)</f>
        <v>0</v>
      </c>
      <c r="C191" s="23" t="str">
        <f t="shared" si="12"/>
        <v>0</v>
      </c>
      <c r="G191" s="112"/>
      <c r="O191" s="116"/>
      <c r="AD191" s="105"/>
    </row>
    <row r="192" spans="1:30" x14ac:dyDescent="0.25">
      <c r="A192" s="24">
        <f t="shared" si="11"/>
        <v>0</v>
      </c>
      <c r="B192" s="23">
        <f>+COUNTIF($K$8:K192,K192)</f>
        <v>0</v>
      </c>
      <c r="C192" s="23" t="str">
        <f t="shared" si="12"/>
        <v>0</v>
      </c>
      <c r="G192" s="112"/>
      <c r="O192" s="116"/>
      <c r="AD192" s="105"/>
    </row>
    <row r="193" spans="1:30" x14ac:dyDescent="0.25">
      <c r="A193" s="24">
        <f t="shared" si="11"/>
        <v>0</v>
      </c>
      <c r="B193" s="23">
        <f>+COUNTIF($K$8:K193,K193)</f>
        <v>0</v>
      </c>
      <c r="C193" s="23" t="str">
        <f t="shared" si="12"/>
        <v>0</v>
      </c>
      <c r="G193" s="112"/>
      <c r="O193" s="116"/>
      <c r="AD193" s="105"/>
    </row>
    <row r="194" spans="1:30" x14ac:dyDescent="0.25">
      <c r="A194" s="24">
        <f t="shared" si="11"/>
        <v>0</v>
      </c>
      <c r="B194" s="23">
        <f>+COUNTIF($K$8:K194,K194)</f>
        <v>0</v>
      </c>
      <c r="C194" s="23" t="str">
        <f t="shared" si="12"/>
        <v>0</v>
      </c>
      <c r="G194" s="112"/>
      <c r="O194" s="116"/>
      <c r="AD194" s="105"/>
    </row>
    <row r="195" spans="1:30" x14ac:dyDescent="0.25">
      <c r="A195" s="24">
        <f t="shared" si="11"/>
        <v>0</v>
      </c>
      <c r="B195" s="23">
        <f>+COUNTIF($K$8:K195,K195)</f>
        <v>0</v>
      </c>
      <c r="C195" s="23" t="str">
        <f t="shared" si="12"/>
        <v>0</v>
      </c>
      <c r="G195" s="112"/>
      <c r="O195" s="116"/>
      <c r="AD195" s="105"/>
    </row>
    <row r="196" spans="1:30" x14ac:dyDescent="0.25">
      <c r="A196" s="24">
        <f t="shared" si="11"/>
        <v>0</v>
      </c>
      <c r="B196" s="23">
        <f>+COUNTIF($K$8:K196,K196)</f>
        <v>0</v>
      </c>
      <c r="C196" s="23" t="str">
        <f t="shared" si="12"/>
        <v>0</v>
      </c>
      <c r="G196" s="112"/>
      <c r="O196" s="116"/>
      <c r="AD196" s="105"/>
    </row>
    <row r="197" spans="1:30" x14ac:dyDescent="0.25">
      <c r="A197" s="24">
        <f t="shared" si="11"/>
        <v>0</v>
      </c>
      <c r="B197" s="23">
        <f>+COUNTIF($K$8:K197,K197)</f>
        <v>0</v>
      </c>
      <c r="C197" s="23" t="str">
        <f t="shared" si="12"/>
        <v>0</v>
      </c>
      <c r="G197" s="112"/>
      <c r="O197" s="116"/>
      <c r="AD197" s="105"/>
    </row>
    <row r="198" spans="1:30" x14ac:dyDescent="0.25">
      <c r="A198" s="24">
        <f t="shared" si="11"/>
        <v>0</v>
      </c>
      <c r="B198" s="23">
        <f>+COUNTIF($K$8:K198,K198)</f>
        <v>0</v>
      </c>
      <c r="C198" s="23" t="str">
        <f t="shared" si="12"/>
        <v>0</v>
      </c>
      <c r="G198" s="112"/>
      <c r="O198" s="116"/>
      <c r="AD198" s="105"/>
    </row>
    <row r="199" spans="1:30" x14ac:dyDescent="0.25">
      <c r="A199" s="24">
        <f t="shared" si="11"/>
        <v>0</v>
      </c>
      <c r="B199" s="23">
        <f>+COUNTIF($K$8:K199,K199)</f>
        <v>0</v>
      </c>
      <c r="C199" s="23" t="str">
        <f t="shared" si="12"/>
        <v>0</v>
      </c>
      <c r="G199" s="112"/>
      <c r="O199" s="116"/>
      <c r="AD199" s="105"/>
    </row>
    <row r="200" spans="1:30" x14ac:dyDescent="0.25">
      <c r="A200" s="24">
        <f t="shared" si="11"/>
        <v>0</v>
      </c>
      <c r="B200" s="23">
        <f>+COUNTIF($K$8:K200,K200)</f>
        <v>0</v>
      </c>
      <c r="C200" s="23" t="str">
        <f t="shared" si="12"/>
        <v>0</v>
      </c>
      <c r="G200" s="112"/>
      <c r="O200" s="116"/>
      <c r="AD200" s="105"/>
    </row>
    <row r="201" spans="1:30" x14ac:dyDescent="0.25">
      <c r="A201" s="24">
        <f t="shared" si="11"/>
        <v>0</v>
      </c>
      <c r="B201" s="23">
        <f>+COUNTIF($K$8:K201,K201)</f>
        <v>0</v>
      </c>
      <c r="C201" s="23" t="str">
        <f t="shared" si="12"/>
        <v>0</v>
      </c>
      <c r="G201" s="112"/>
      <c r="O201" s="116"/>
      <c r="AD201" s="105"/>
    </row>
    <row r="202" spans="1:30" x14ac:dyDescent="0.25">
      <c r="A202" s="24">
        <f t="shared" si="11"/>
        <v>0</v>
      </c>
      <c r="B202" s="23">
        <f>+COUNTIF($K$8:K202,K202)</f>
        <v>0</v>
      </c>
      <c r="C202" s="23" t="str">
        <f t="shared" si="12"/>
        <v>0</v>
      </c>
      <c r="G202" s="112"/>
      <c r="O202" s="116"/>
      <c r="AD202" s="105"/>
    </row>
    <row r="203" spans="1:30" x14ac:dyDescent="0.25">
      <c r="A203" s="24">
        <f t="shared" si="11"/>
        <v>0</v>
      </c>
      <c r="B203" s="23">
        <f>+COUNTIF($K$8:K203,K203)</f>
        <v>0</v>
      </c>
      <c r="C203" s="23" t="str">
        <f t="shared" si="12"/>
        <v>0</v>
      </c>
      <c r="G203" s="112"/>
      <c r="O203" s="116"/>
      <c r="AD203" s="105"/>
    </row>
    <row r="204" spans="1:30" x14ac:dyDescent="0.25">
      <c r="A204" s="24">
        <f t="shared" si="11"/>
        <v>0</v>
      </c>
      <c r="B204" s="23">
        <f>+COUNTIF($K$8:K204,K204)</f>
        <v>0</v>
      </c>
      <c r="C204" s="23" t="str">
        <f t="shared" si="12"/>
        <v>0</v>
      </c>
      <c r="G204" s="112"/>
      <c r="O204" s="116"/>
      <c r="AD204" s="105"/>
    </row>
    <row r="205" spans="1:30" x14ac:dyDescent="0.25">
      <c r="A205" s="24">
        <f t="shared" si="11"/>
        <v>0</v>
      </c>
      <c r="B205" s="23">
        <f>+COUNTIF($K$8:K205,K205)</f>
        <v>0</v>
      </c>
      <c r="C205" s="23" t="str">
        <f t="shared" si="12"/>
        <v>0</v>
      </c>
      <c r="G205" s="112"/>
      <c r="O205" s="116"/>
      <c r="AD205" s="105"/>
    </row>
    <row r="206" spans="1:30" x14ac:dyDescent="0.25">
      <c r="A206" s="24">
        <f t="shared" si="11"/>
        <v>0</v>
      </c>
      <c r="B206" s="23">
        <f>+COUNTIF($K$8:K206,K206)</f>
        <v>0</v>
      </c>
      <c r="C206" s="23" t="str">
        <f t="shared" si="12"/>
        <v>0</v>
      </c>
      <c r="G206" s="112"/>
      <c r="O206" s="116"/>
      <c r="AD206" s="105"/>
    </row>
    <row r="207" spans="1:30" x14ac:dyDescent="0.25">
      <c r="A207" s="24">
        <f t="shared" ref="A207:A270" si="13">$K207</f>
        <v>0</v>
      </c>
      <c r="B207" s="23">
        <f>+COUNTIF($K$8:K207,K207)</f>
        <v>0</v>
      </c>
      <c r="C207" s="23" t="str">
        <f t="shared" ref="C207:C270" si="14">+$B207&amp;$M207</f>
        <v>0</v>
      </c>
      <c r="G207" s="112"/>
      <c r="O207" s="116"/>
      <c r="AD207" s="105"/>
    </row>
    <row r="208" spans="1:30" x14ac:dyDescent="0.25">
      <c r="A208" s="24">
        <f t="shared" si="13"/>
        <v>0</v>
      </c>
      <c r="B208" s="23">
        <f>+COUNTIF($K$8:K208,K208)</f>
        <v>0</v>
      </c>
      <c r="C208" s="23" t="str">
        <f t="shared" si="14"/>
        <v>0</v>
      </c>
      <c r="G208" s="112"/>
      <c r="O208" s="116"/>
      <c r="AD208" s="105"/>
    </row>
    <row r="209" spans="1:30" x14ac:dyDescent="0.25">
      <c r="A209" s="24">
        <f t="shared" si="13"/>
        <v>0</v>
      </c>
      <c r="B209" s="23">
        <f>+COUNTIF($K$8:K209,K209)</f>
        <v>0</v>
      </c>
      <c r="C209" s="23" t="str">
        <f t="shared" si="14"/>
        <v>0</v>
      </c>
      <c r="G209" s="112"/>
      <c r="O209" s="116"/>
      <c r="AD209" s="105"/>
    </row>
    <row r="210" spans="1:30" x14ac:dyDescent="0.25">
      <c r="A210" s="24">
        <f t="shared" si="13"/>
        <v>0</v>
      </c>
      <c r="B210" s="23">
        <f>+COUNTIF($K$8:K210,K210)</f>
        <v>0</v>
      </c>
      <c r="C210" s="23" t="str">
        <f t="shared" si="14"/>
        <v>0</v>
      </c>
      <c r="G210" s="112"/>
      <c r="O210" s="116"/>
      <c r="AD210" s="105"/>
    </row>
    <row r="211" spans="1:30" x14ac:dyDescent="0.25">
      <c r="A211" s="24">
        <f t="shared" si="13"/>
        <v>0</v>
      </c>
      <c r="B211" s="23">
        <f>+COUNTIF($K$8:K211,K211)</f>
        <v>0</v>
      </c>
      <c r="C211" s="23" t="str">
        <f t="shared" si="14"/>
        <v>0</v>
      </c>
      <c r="G211" s="112"/>
      <c r="O211" s="116"/>
      <c r="AD211" s="105"/>
    </row>
    <row r="212" spans="1:30" x14ac:dyDescent="0.25">
      <c r="A212" s="24">
        <f t="shared" si="13"/>
        <v>0</v>
      </c>
      <c r="B212" s="23">
        <f>+COUNTIF($K$8:K212,K212)</f>
        <v>0</v>
      </c>
      <c r="C212" s="23" t="str">
        <f t="shared" si="14"/>
        <v>0</v>
      </c>
      <c r="G212" s="112"/>
      <c r="O212" s="116"/>
      <c r="AD212" s="105"/>
    </row>
    <row r="213" spans="1:30" x14ac:dyDescent="0.25">
      <c r="A213" s="24">
        <f t="shared" si="13"/>
        <v>0</v>
      </c>
      <c r="B213" s="23">
        <f>+COUNTIF($K$8:K213,K213)</f>
        <v>0</v>
      </c>
      <c r="C213" s="23" t="str">
        <f t="shared" si="14"/>
        <v>0</v>
      </c>
      <c r="G213" s="112"/>
      <c r="O213" s="116"/>
      <c r="AD213" s="105"/>
    </row>
    <row r="214" spans="1:30" x14ac:dyDescent="0.25">
      <c r="A214" s="24">
        <f t="shared" si="13"/>
        <v>0</v>
      </c>
      <c r="B214" s="23">
        <f>+COUNTIF($K$8:K214,K214)</f>
        <v>0</v>
      </c>
      <c r="C214" s="23" t="str">
        <f t="shared" si="14"/>
        <v>0</v>
      </c>
      <c r="G214" s="112"/>
      <c r="O214" s="116"/>
      <c r="AD214" s="105"/>
    </row>
    <row r="215" spans="1:30" x14ac:dyDescent="0.25">
      <c r="A215" s="24">
        <f t="shared" si="13"/>
        <v>0</v>
      </c>
      <c r="B215" s="23">
        <f>+COUNTIF($K$8:K215,K215)</f>
        <v>0</v>
      </c>
      <c r="C215" s="23" t="str">
        <f t="shared" si="14"/>
        <v>0</v>
      </c>
      <c r="G215" s="112"/>
      <c r="O215" s="116"/>
      <c r="AD215" s="105"/>
    </row>
    <row r="216" spans="1:30" x14ac:dyDescent="0.25">
      <c r="A216" s="24">
        <f t="shared" si="13"/>
        <v>0</v>
      </c>
      <c r="B216" s="23">
        <f>+COUNTIF($K$8:K216,K216)</f>
        <v>0</v>
      </c>
      <c r="C216" s="23" t="str">
        <f t="shared" si="14"/>
        <v>0</v>
      </c>
      <c r="G216" s="112"/>
      <c r="O216" s="116"/>
      <c r="AD216" s="105"/>
    </row>
    <row r="217" spans="1:30" x14ac:dyDescent="0.25">
      <c r="A217" s="24">
        <f t="shared" si="13"/>
        <v>0</v>
      </c>
      <c r="B217" s="23">
        <f>+COUNTIF($K$8:K217,K217)</f>
        <v>0</v>
      </c>
      <c r="C217" s="23" t="str">
        <f t="shared" si="14"/>
        <v>0</v>
      </c>
      <c r="G217" s="112"/>
      <c r="O217" s="116"/>
      <c r="AD217" s="105"/>
    </row>
    <row r="218" spans="1:30" x14ac:dyDescent="0.25">
      <c r="A218" s="24">
        <f t="shared" si="13"/>
        <v>0</v>
      </c>
      <c r="B218" s="23">
        <f>+COUNTIF($K$8:K218,K218)</f>
        <v>0</v>
      </c>
      <c r="C218" s="23" t="str">
        <f t="shared" si="14"/>
        <v>0</v>
      </c>
      <c r="G218" s="112"/>
      <c r="O218" s="116"/>
      <c r="AD218" s="105"/>
    </row>
    <row r="219" spans="1:30" x14ac:dyDescent="0.25">
      <c r="A219" s="24">
        <f t="shared" si="13"/>
        <v>0</v>
      </c>
      <c r="B219" s="23">
        <f>+COUNTIF($K$8:K219,K219)</f>
        <v>0</v>
      </c>
      <c r="C219" s="23" t="str">
        <f t="shared" si="14"/>
        <v>0</v>
      </c>
      <c r="G219" s="112"/>
      <c r="O219" s="116"/>
      <c r="AD219" s="105"/>
    </row>
    <row r="220" spans="1:30" x14ac:dyDescent="0.25">
      <c r="A220" s="24">
        <f t="shared" si="13"/>
        <v>0</v>
      </c>
      <c r="B220" s="23">
        <f>+COUNTIF($K$8:K220,K220)</f>
        <v>0</v>
      </c>
      <c r="C220" s="23" t="str">
        <f t="shared" si="14"/>
        <v>0</v>
      </c>
      <c r="G220" s="112"/>
      <c r="O220" s="116"/>
      <c r="AD220" s="105"/>
    </row>
    <row r="221" spans="1:30" x14ac:dyDescent="0.25">
      <c r="A221" s="24">
        <f t="shared" si="13"/>
        <v>0</v>
      </c>
      <c r="B221" s="23">
        <f>+COUNTIF($K$8:K221,K221)</f>
        <v>0</v>
      </c>
      <c r="C221" s="23" t="str">
        <f t="shared" si="14"/>
        <v>0</v>
      </c>
      <c r="G221" s="112"/>
      <c r="O221" s="116"/>
      <c r="AD221" s="105"/>
    </row>
    <row r="222" spans="1:30" x14ac:dyDescent="0.25">
      <c r="A222" s="24">
        <f t="shared" si="13"/>
        <v>0</v>
      </c>
      <c r="B222" s="23">
        <f>+COUNTIF($K$8:K222,K222)</f>
        <v>0</v>
      </c>
      <c r="C222" s="23" t="str">
        <f t="shared" si="14"/>
        <v>0</v>
      </c>
      <c r="G222" s="112"/>
      <c r="O222" s="116"/>
      <c r="AD222" s="105"/>
    </row>
    <row r="223" spans="1:30" x14ac:dyDescent="0.25">
      <c r="A223" s="24">
        <f t="shared" si="13"/>
        <v>0</v>
      </c>
      <c r="B223" s="23">
        <f>+COUNTIF($K$8:K223,K223)</f>
        <v>0</v>
      </c>
      <c r="C223" s="23" t="str">
        <f t="shared" si="14"/>
        <v>0</v>
      </c>
      <c r="G223" s="112"/>
      <c r="O223" s="116"/>
      <c r="AD223" s="105"/>
    </row>
    <row r="224" spans="1:30" x14ac:dyDescent="0.25">
      <c r="A224" s="24">
        <f t="shared" si="13"/>
        <v>0</v>
      </c>
      <c r="B224" s="23">
        <f>+COUNTIF($K$8:K224,K224)</f>
        <v>0</v>
      </c>
      <c r="C224" s="23" t="str">
        <f t="shared" si="14"/>
        <v>0</v>
      </c>
      <c r="G224" s="112"/>
      <c r="O224" s="116"/>
      <c r="AD224" s="105"/>
    </row>
    <row r="225" spans="1:30" x14ac:dyDescent="0.25">
      <c r="A225" s="24">
        <f t="shared" si="13"/>
        <v>0</v>
      </c>
      <c r="B225" s="23">
        <f>+COUNTIF($K$8:K225,K225)</f>
        <v>0</v>
      </c>
      <c r="C225" s="23" t="str">
        <f t="shared" si="14"/>
        <v>0</v>
      </c>
      <c r="G225" s="112"/>
      <c r="O225" s="116"/>
      <c r="AD225" s="105"/>
    </row>
    <row r="226" spans="1:30" x14ac:dyDescent="0.25">
      <c r="A226" s="24">
        <f t="shared" si="13"/>
        <v>0</v>
      </c>
      <c r="B226" s="23">
        <f>+COUNTIF($K$8:K226,K226)</f>
        <v>0</v>
      </c>
      <c r="C226" s="23" t="str">
        <f t="shared" si="14"/>
        <v>0</v>
      </c>
      <c r="G226" s="112"/>
      <c r="O226" s="116"/>
      <c r="AD226" s="105"/>
    </row>
    <row r="227" spans="1:30" x14ac:dyDescent="0.25">
      <c r="A227" s="24">
        <f t="shared" si="13"/>
        <v>0</v>
      </c>
      <c r="B227" s="23">
        <f>+COUNTIF($K$8:K227,K227)</f>
        <v>0</v>
      </c>
      <c r="C227" s="23" t="str">
        <f t="shared" si="14"/>
        <v>0</v>
      </c>
      <c r="G227" s="112"/>
      <c r="O227" s="116"/>
      <c r="AD227" s="105"/>
    </row>
    <row r="228" spans="1:30" x14ac:dyDescent="0.25">
      <c r="A228" s="24">
        <f t="shared" si="13"/>
        <v>0</v>
      </c>
      <c r="B228" s="23">
        <f>+COUNTIF($K$8:K228,K228)</f>
        <v>0</v>
      </c>
      <c r="C228" s="23" t="str">
        <f t="shared" si="14"/>
        <v>0</v>
      </c>
      <c r="G228" s="112"/>
      <c r="O228" s="116"/>
      <c r="AD228" s="105"/>
    </row>
    <row r="229" spans="1:30" x14ac:dyDescent="0.25">
      <c r="A229" s="24">
        <f t="shared" si="13"/>
        <v>0</v>
      </c>
      <c r="B229" s="23">
        <f>+COUNTIF($K$8:K229,K229)</f>
        <v>0</v>
      </c>
      <c r="C229" s="23" t="str">
        <f t="shared" si="14"/>
        <v>0</v>
      </c>
      <c r="G229" s="112"/>
      <c r="O229" s="116"/>
      <c r="AD229" s="105"/>
    </row>
    <row r="230" spans="1:30" x14ac:dyDescent="0.25">
      <c r="A230" s="24">
        <f t="shared" si="13"/>
        <v>0</v>
      </c>
      <c r="B230" s="23">
        <f>+COUNTIF($K$8:K230,K230)</f>
        <v>0</v>
      </c>
      <c r="C230" s="23" t="str">
        <f t="shared" si="14"/>
        <v>0</v>
      </c>
      <c r="G230" s="112"/>
      <c r="O230" s="116"/>
      <c r="AD230" s="105"/>
    </row>
    <row r="231" spans="1:30" x14ac:dyDescent="0.25">
      <c r="A231" s="24">
        <f t="shared" si="13"/>
        <v>0</v>
      </c>
      <c r="B231" s="23">
        <f>+COUNTIF($K$8:K231,K231)</f>
        <v>0</v>
      </c>
      <c r="C231" s="23" t="str">
        <f t="shared" si="14"/>
        <v>0</v>
      </c>
      <c r="G231" s="112"/>
      <c r="O231" s="116"/>
      <c r="AD231" s="105"/>
    </row>
    <row r="232" spans="1:30" x14ac:dyDescent="0.25">
      <c r="A232" s="24">
        <f t="shared" si="13"/>
        <v>0</v>
      </c>
      <c r="B232" s="23">
        <f>+COUNTIF($K$8:K232,K232)</f>
        <v>0</v>
      </c>
      <c r="C232" s="23" t="str">
        <f t="shared" si="14"/>
        <v>0</v>
      </c>
      <c r="G232" s="112"/>
      <c r="O232" s="116"/>
      <c r="AD232" s="105"/>
    </row>
    <row r="233" spans="1:30" x14ac:dyDescent="0.25">
      <c r="A233" s="24">
        <f t="shared" si="13"/>
        <v>0</v>
      </c>
      <c r="B233" s="23">
        <f>+COUNTIF($K$8:K233,K233)</f>
        <v>0</v>
      </c>
      <c r="C233" s="23" t="str">
        <f t="shared" si="14"/>
        <v>0</v>
      </c>
      <c r="G233" s="112"/>
      <c r="O233" s="116"/>
      <c r="AD233" s="105"/>
    </row>
    <row r="234" spans="1:30" x14ac:dyDescent="0.25">
      <c r="A234" s="24">
        <f t="shared" si="13"/>
        <v>0</v>
      </c>
      <c r="B234" s="23">
        <f>+COUNTIF($K$8:K234,K234)</f>
        <v>0</v>
      </c>
      <c r="C234" s="23" t="str">
        <f t="shared" si="14"/>
        <v>0</v>
      </c>
      <c r="G234" s="112"/>
      <c r="O234" s="116"/>
      <c r="AD234" s="105"/>
    </row>
    <row r="235" spans="1:30" x14ac:dyDescent="0.25">
      <c r="A235" s="24">
        <f t="shared" si="13"/>
        <v>0</v>
      </c>
      <c r="B235" s="23">
        <f>+COUNTIF($K$8:K235,K235)</f>
        <v>0</v>
      </c>
      <c r="C235" s="23" t="str">
        <f t="shared" si="14"/>
        <v>0</v>
      </c>
      <c r="G235" s="112"/>
      <c r="O235" s="116"/>
      <c r="AD235" s="105"/>
    </row>
    <row r="236" spans="1:30" x14ac:dyDescent="0.25">
      <c r="A236" s="24">
        <f t="shared" si="13"/>
        <v>0</v>
      </c>
      <c r="B236" s="23">
        <f>+COUNTIF($K$8:K236,K236)</f>
        <v>0</v>
      </c>
      <c r="C236" s="23" t="str">
        <f t="shared" si="14"/>
        <v>0</v>
      </c>
      <c r="G236" s="112"/>
      <c r="O236" s="116"/>
      <c r="AD236" s="105"/>
    </row>
    <row r="237" spans="1:30" x14ac:dyDescent="0.25">
      <c r="A237" s="24">
        <f t="shared" si="13"/>
        <v>0</v>
      </c>
      <c r="B237" s="23">
        <f>+COUNTIF($K$8:K237,K237)</f>
        <v>0</v>
      </c>
      <c r="C237" s="23" t="str">
        <f t="shared" si="14"/>
        <v>0</v>
      </c>
      <c r="G237" s="112"/>
      <c r="O237" s="116"/>
      <c r="AD237" s="105"/>
    </row>
    <row r="238" spans="1:30" x14ac:dyDescent="0.25">
      <c r="A238" s="24">
        <f t="shared" si="13"/>
        <v>0</v>
      </c>
      <c r="B238" s="23">
        <f>+COUNTIF($K$8:K238,K238)</f>
        <v>0</v>
      </c>
      <c r="C238" s="23" t="str">
        <f t="shared" si="14"/>
        <v>0</v>
      </c>
      <c r="G238" s="112"/>
      <c r="O238" s="116"/>
      <c r="AD238" s="105"/>
    </row>
    <row r="239" spans="1:30" x14ac:dyDescent="0.25">
      <c r="A239" s="24">
        <f t="shared" si="13"/>
        <v>0</v>
      </c>
      <c r="B239" s="23">
        <f>+COUNTIF($K$8:K239,K239)</f>
        <v>0</v>
      </c>
      <c r="C239" s="23" t="str">
        <f t="shared" si="14"/>
        <v>0</v>
      </c>
      <c r="G239" s="112"/>
      <c r="O239" s="116"/>
      <c r="AD239" s="105"/>
    </row>
    <row r="240" spans="1:30" x14ac:dyDescent="0.25">
      <c r="A240" s="24">
        <f t="shared" si="13"/>
        <v>0</v>
      </c>
      <c r="B240" s="23">
        <f>+COUNTIF($K$8:K240,K240)</f>
        <v>0</v>
      </c>
      <c r="C240" s="23" t="str">
        <f t="shared" si="14"/>
        <v>0</v>
      </c>
      <c r="G240" s="112"/>
      <c r="O240" s="116"/>
      <c r="AD240" s="105"/>
    </row>
    <row r="241" spans="1:30" x14ac:dyDescent="0.25">
      <c r="A241" s="24">
        <f t="shared" si="13"/>
        <v>0</v>
      </c>
      <c r="B241" s="23">
        <f>+COUNTIF($K$8:K241,K241)</f>
        <v>0</v>
      </c>
      <c r="C241" s="23" t="str">
        <f t="shared" si="14"/>
        <v>0</v>
      </c>
      <c r="G241" s="112"/>
      <c r="O241" s="116"/>
      <c r="AD241" s="105"/>
    </row>
    <row r="242" spans="1:30" x14ac:dyDescent="0.25">
      <c r="A242" s="24">
        <f t="shared" si="13"/>
        <v>0</v>
      </c>
      <c r="B242" s="23">
        <f>+COUNTIF($K$8:K242,K242)</f>
        <v>0</v>
      </c>
      <c r="C242" s="23" t="str">
        <f t="shared" si="14"/>
        <v>0</v>
      </c>
      <c r="G242" s="112"/>
      <c r="O242" s="116"/>
      <c r="AD242" s="105"/>
    </row>
    <row r="243" spans="1:30" x14ac:dyDescent="0.25">
      <c r="A243" s="24">
        <f t="shared" si="13"/>
        <v>0</v>
      </c>
      <c r="B243" s="23">
        <f>+COUNTIF($K$8:K243,K243)</f>
        <v>0</v>
      </c>
      <c r="C243" s="23" t="str">
        <f t="shared" si="14"/>
        <v>0</v>
      </c>
      <c r="G243" s="112"/>
      <c r="O243" s="116"/>
      <c r="AD243" s="105"/>
    </row>
    <row r="244" spans="1:30" x14ac:dyDescent="0.25">
      <c r="A244" s="24">
        <f t="shared" si="13"/>
        <v>0</v>
      </c>
      <c r="B244" s="23">
        <f>+COUNTIF($K$8:K244,K244)</f>
        <v>0</v>
      </c>
      <c r="C244" s="23" t="str">
        <f t="shared" si="14"/>
        <v>0</v>
      </c>
      <c r="G244" s="112"/>
      <c r="O244" s="116"/>
      <c r="AD244" s="105"/>
    </row>
    <row r="245" spans="1:30" x14ac:dyDescent="0.25">
      <c r="A245" s="24">
        <f t="shared" si="13"/>
        <v>0</v>
      </c>
      <c r="B245" s="23">
        <f>+COUNTIF($K$8:K245,K245)</f>
        <v>0</v>
      </c>
      <c r="C245" s="23" t="str">
        <f t="shared" si="14"/>
        <v>0</v>
      </c>
      <c r="G245" s="112"/>
      <c r="O245" s="116"/>
      <c r="AD245" s="105"/>
    </row>
    <row r="246" spans="1:30" x14ac:dyDescent="0.25">
      <c r="A246" s="24">
        <f t="shared" si="13"/>
        <v>0</v>
      </c>
      <c r="B246" s="23">
        <f>+COUNTIF($K$8:K246,K246)</f>
        <v>0</v>
      </c>
      <c r="C246" s="23" t="str">
        <f t="shared" si="14"/>
        <v>0</v>
      </c>
      <c r="G246" s="112"/>
      <c r="O246" s="116"/>
      <c r="AD246" s="105"/>
    </row>
    <row r="247" spans="1:30" x14ac:dyDescent="0.25">
      <c r="A247" s="24">
        <f t="shared" si="13"/>
        <v>0</v>
      </c>
      <c r="B247" s="23">
        <f>+COUNTIF($K$8:K247,K247)</f>
        <v>0</v>
      </c>
      <c r="C247" s="23" t="str">
        <f t="shared" si="14"/>
        <v>0</v>
      </c>
      <c r="G247" s="112"/>
      <c r="O247" s="116"/>
      <c r="AD247" s="105"/>
    </row>
    <row r="248" spans="1:30" x14ac:dyDescent="0.25">
      <c r="A248" s="24">
        <f t="shared" si="13"/>
        <v>0</v>
      </c>
      <c r="B248" s="23">
        <f>+COUNTIF($K$8:K248,K248)</f>
        <v>0</v>
      </c>
      <c r="C248" s="23" t="str">
        <f t="shared" si="14"/>
        <v>0</v>
      </c>
      <c r="G248" s="112"/>
      <c r="O248" s="116"/>
      <c r="AD248" s="105"/>
    </row>
    <row r="249" spans="1:30" x14ac:dyDescent="0.25">
      <c r="A249" s="24">
        <f t="shared" si="13"/>
        <v>0</v>
      </c>
      <c r="B249" s="23">
        <f>+COUNTIF($K$8:K249,K249)</f>
        <v>0</v>
      </c>
      <c r="C249" s="23" t="str">
        <f t="shared" si="14"/>
        <v>0</v>
      </c>
      <c r="G249" s="112"/>
      <c r="O249" s="116"/>
      <c r="AD249" s="105"/>
    </row>
    <row r="250" spans="1:30" x14ac:dyDescent="0.25">
      <c r="A250" s="24">
        <f t="shared" si="13"/>
        <v>0</v>
      </c>
      <c r="B250" s="23">
        <f>+COUNTIF($K$8:K250,K250)</f>
        <v>0</v>
      </c>
      <c r="C250" s="23" t="str">
        <f t="shared" si="14"/>
        <v>0</v>
      </c>
      <c r="G250" s="112"/>
      <c r="O250" s="116"/>
      <c r="AD250" s="105"/>
    </row>
    <row r="251" spans="1:30" x14ac:dyDescent="0.25">
      <c r="A251" s="24">
        <f t="shared" si="13"/>
        <v>0</v>
      </c>
      <c r="B251" s="23">
        <f>+COUNTIF($K$8:K251,K251)</f>
        <v>0</v>
      </c>
      <c r="C251" s="23" t="str">
        <f t="shared" si="14"/>
        <v>0</v>
      </c>
      <c r="G251" s="112"/>
      <c r="O251" s="116"/>
      <c r="AD251" s="105"/>
    </row>
    <row r="252" spans="1:30" x14ac:dyDescent="0.25">
      <c r="A252" s="24">
        <f t="shared" si="13"/>
        <v>0</v>
      </c>
      <c r="B252" s="23">
        <f>+COUNTIF($K$8:K252,K252)</f>
        <v>0</v>
      </c>
      <c r="C252" s="23" t="str">
        <f t="shared" si="14"/>
        <v>0</v>
      </c>
      <c r="G252" s="112"/>
      <c r="O252" s="116"/>
      <c r="AD252" s="105"/>
    </row>
    <row r="253" spans="1:30" x14ac:dyDescent="0.25">
      <c r="A253" s="24">
        <f t="shared" si="13"/>
        <v>0</v>
      </c>
      <c r="B253" s="23">
        <f>+COUNTIF($K$8:K253,K253)</f>
        <v>0</v>
      </c>
      <c r="C253" s="23" t="str">
        <f t="shared" si="14"/>
        <v>0</v>
      </c>
      <c r="G253" s="112"/>
      <c r="O253" s="116"/>
      <c r="AD253" s="105"/>
    </row>
    <row r="254" spans="1:30" x14ac:dyDescent="0.25">
      <c r="A254" s="24">
        <f t="shared" si="13"/>
        <v>0</v>
      </c>
      <c r="B254" s="23">
        <f>+COUNTIF($K$8:K254,K254)</f>
        <v>0</v>
      </c>
      <c r="C254" s="23" t="str">
        <f t="shared" si="14"/>
        <v>0</v>
      </c>
      <c r="G254" s="112"/>
      <c r="O254" s="116"/>
      <c r="AD254" s="105"/>
    </row>
    <row r="255" spans="1:30" x14ac:dyDescent="0.25">
      <c r="A255" s="24">
        <f t="shared" si="13"/>
        <v>0</v>
      </c>
      <c r="B255" s="23">
        <f>+COUNTIF($K$8:K255,K255)</f>
        <v>0</v>
      </c>
      <c r="C255" s="23" t="str">
        <f t="shared" si="14"/>
        <v>0</v>
      </c>
      <c r="G255" s="112"/>
      <c r="O255" s="116"/>
      <c r="AD255" s="105"/>
    </row>
    <row r="256" spans="1:30" x14ac:dyDescent="0.25">
      <c r="A256" s="24">
        <f t="shared" si="13"/>
        <v>0</v>
      </c>
      <c r="B256" s="23">
        <f>+COUNTIF($K$8:K256,K256)</f>
        <v>0</v>
      </c>
      <c r="C256" s="23" t="str">
        <f t="shared" si="14"/>
        <v>0</v>
      </c>
      <c r="G256" s="112"/>
      <c r="O256" s="116"/>
      <c r="AD256" s="105"/>
    </row>
    <row r="257" spans="1:30" x14ac:dyDescent="0.25">
      <c r="A257" s="24">
        <f t="shared" si="13"/>
        <v>0</v>
      </c>
      <c r="B257" s="23">
        <f>+COUNTIF($K$8:K257,K257)</f>
        <v>0</v>
      </c>
      <c r="C257" s="23" t="str">
        <f t="shared" si="14"/>
        <v>0</v>
      </c>
      <c r="G257" s="112"/>
      <c r="O257" s="116"/>
      <c r="AD257" s="105"/>
    </row>
    <row r="258" spans="1:30" x14ac:dyDescent="0.25">
      <c r="A258" s="24">
        <f t="shared" si="13"/>
        <v>0</v>
      </c>
      <c r="B258" s="23">
        <f>+COUNTIF($K$8:K258,K258)</f>
        <v>0</v>
      </c>
      <c r="C258" s="23" t="str">
        <f t="shared" si="14"/>
        <v>0</v>
      </c>
      <c r="G258" s="112"/>
      <c r="O258" s="116"/>
      <c r="AD258" s="105"/>
    </row>
    <row r="259" spans="1:30" x14ac:dyDescent="0.25">
      <c r="A259" s="24">
        <f t="shared" si="13"/>
        <v>0</v>
      </c>
      <c r="B259" s="23">
        <f>+COUNTIF($K$8:K259,K259)</f>
        <v>0</v>
      </c>
      <c r="C259" s="23" t="str">
        <f t="shared" si="14"/>
        <v>0</v>
      </c>
      <c r="G259" s="112"/>
      <c r="O259" s="116"/>
      <c r="AD259" s="105"/>
    </row>
    <row r="260" spans="1:30" x14ac:dyDescent="0.25">
      <c r="A260" s="24">
        <f t="shared" si="13"/>
        <v>0</v>
      </c>
      <c r="B260" s="23">
        <f>+COUNTIF($K$8:K260,K260)</f>
        <v>0</v>
      </c>
      <c r="C260" s="23" t="str">
        <f t="shared" si="14"/>
        <v>0</v>
      </c>
      <c r="G260" s="112"/>
      <c r="O260" s="116"/>
      <c r="AD260" s="105"/>
    </row>
    <row r="261" spans="1:30" x14ac:dyDescent="0.25">
      <c r="A261" s="24">
        <f t="shared" si="13"/>
        <v>0</v>
      </c>
      <c r="B261" s="23">
        <f>+COUNTIF($K$8:K261,K261)</f>
        <v>0</v>
      </c>
      <c r="C261" s="23" t="str">
        <f t="shared" si="14"/>
        <v>0</v>
      </c>
      <c r="G261" s="112"/>
      <c r="O261" s="116"/>
      <c r="AD261" s="105"/>
    </row>
    <row r="262" spans="1:30" x14ac:dyDescent="0.25">
      <c r="A262" s="24">
        <f t="shared" si="13"/>
        <v>0</v>
      </c>
      <c r="B262" s="23">
        <f>+COUNTIF($K$8:K262,K262)</f>
        <v>0</v>
      </c>
      <c r="C262" s="23" t="str">
        <f t="shared" si="14"/>
        <v>0</v>
      </c>
      <c r="G262" s="112"/>
      <c r="O262" s="116"/>
      <c r="AD262" s="105"/>
    </row>
    <row r="263" spans="1:30" x14ac:dyDescent="0.25">
      <c r="A263" s="24">
        <f t="shared" si="13"/>
        <v>0</v>
      </c>
      <c r="B263" s="23">
        <f>+COUNTIF($K$8:K263,K263)</f>
        <v>0</v>
      </c>
      <c r="C263" s="23" t="str">
        <f t="shared" si="14"/>
        <v>0</v>
      </c>
      <c r="G263" s="112"/>
      <c r="O263" s="116"/>
      <c r="AD263" s="105"/>
    </row>
    <row r="264" spans="1:30" x14ac:dyDescent="0.25">
      <c r="A264" s="24">
        <f t="shared" si="13"/>
        <v>0</v>
      </c>
      <c r="B264" s="23">
        <f>+COUNTIF($K$8:K264,K264)</f>
        <v>0</v>
      </c>
      <c r="C264" s="23" t="str">
        <f t="shared" si="14"/>
        <v>0</v>
      </c>
      <c r="G264" s="112"/>
      <c r="O264" s="116"/>
      <c r="AD264" s="105"/>
    </row>
    <row r="265" spans="1:30" x14ac:dyDescent="0.25">
      <c r="A265" s="24">
        <f t="shared" si="13"/>
        <v>0</v>
      </c>
      <c r="B265" s="23">
        <f>+COUNTIF($K$8:K265,K265)</f>
        <v>0</v>
      </c>
      <c r="C265" s="23" t="str">
        <f t="shared" si="14"/>
        <v>0</v>
      </c>
      <c r="G265" s="112"/>
      <c r="O265" s="116"/>
      <c r="AD265" s="105"/>
    </row>
    <row r="266" spans="1:30" x14ac:dyDescent="0.25">
      <c r="A266" s="24">
        <f t="shared" si="13"/>
        <v>0</v>
      </c>
      <c r="B266" s="23">
        <f>+COUNTIF($K$8:K266,K266)</f>
        <v>0</v>
      </c>
      <c r="C266" s="23" t="str">
        <f t="shared" si="14"/>
        <v>0</v>
      </c>
      <c r="G266" s="112"/>
      <c r="O266" s="116"/>
      <c r="AD266" s="105"/>
    </row>
    <row r="267" spans="1:30" x14ac:dyDescent="0.25">
      <c r="A267" s="24">
        <f t="shared" si="13"/>
        <v>0</v>
      </c>
      <c r="B267" s="23">
        <f>+COUNTIF($K$8:K267,K267)</f>
        <v>0</v>
      </c>
      <c r="C267" s="23" t="str">
        <f t="shared" si="14"/>
        <v>0</v>
      </c>
      <c r="G267" s="112"/>
      <c r="O267" s="116"/>
      <c r="AD267" s="105"/>
    </row>
    <row r="268" spans="1:30" x14ac:dyDescent="0.25">
      <c r="A268" s="24">
        <f t="shared" si="13"/>
        <v>0</v>
      </c>
      <c r="B268" s="23">
        <f>+COUNTIF($K$8:K268,K268)</f>
        <v>0</v>
      </c>
      <c r="C268" s="23" t="str">
        <f t="shared" si="14"/>
        <v>0</v>
      </c>
      <c r="G268" s="112"/>
      <c r="O268" s="116"/>
      <c r="AD268" s="105"/>
    </row>
    <row r="269" spans="1:30" x14ac:dyDescent="0.25">
      <c r="A269" s="24">
        <f t="shared" si="13"/>
        <v>0</v>
      </c>
      <c r="B269" s="23">
        <f>+COUNTIF($K$8:K269,K269)</f>
        <v>0</v>
      </c>
      <c r="C269" s="23" t="str">
        <f t="shared" si="14"/>
        <v>0</v>
      </c>
      <c r="G269" s="112"/>
      <c r="O269" s="116"/>
      <c r="AD269" s="105"/>
    </row>
    <row r="270" spans="1:30" x14ac:dyDescent="0.25">
      <c r="A270" s="24">
        <f t="shared" si="13"/>
        <v>0</v>
      </c>
      <c r="B270" s="23">
        <f>+COUNTIF($K$8:K270,K270)</f>
        <v>0</v>
      </c>
      <c r="C270" s="23" t="str">
        <f t="shared" si="14"/>
        <v>0</v>
      </c>
      <c r="G270" s="112"/>
      <c r="O270" s="116"/>
      <c r="AD270" s="105"/>
    </row>
    <row r="271" spans="1:30" x14ac:dyDescent="0.25">
      <c r="A271" s="24">
        <f t="shared" ref="A271:A334" si="15">$K271</f>
        <v>0</v>
      </c>
      <c r="B271" s="23">
        <f>+COUNTIF($K$8:K271,K271)</f>
        <v>0</v>
      </c>
      <c r="C271" s="23" t="str">
        <f t="shared" ref="C271:C334" si="16">+$B271&amp;$M271</f>
        <v>0</v>
      </c>
      <c r="G271" s="112"/>
      <c r="O271" s="116"/>
      <c r="AD271" s="105"/>
    </row>
    <row r="272" spans="1:30" x14ac:dyDescent="0.25">
      <c r="A272" s="24">
        <f t="shared" si="15"/>
        <v>0</v>
      </c>
      <c r="B272" s="23">
        <f>+COUNTIF($K$8:K272,K272)</f>
        <v>0</v>
      </c>
      <c r="C272" s="23" t="str">
        <f t="shared" si="16"/>
        <v>0</v>
      </c>
      <c r="G272" s="112"/>
      <c r="O272" s="116"/>
      <c r="AD272" s="105"/>
    </row>
    <row r="273" spans="1:30" x14ac:dyDescent="0.25">
      <c r="A273" s="24">
        <f t="shared" si="15"/>
        <v>0</v>
      </c>
      <c r="B273" s="23">
        <f>+COUNTIF($K$8:K273,K273)</f>
        <v>0</v>
      </c>
      <c r="C273" s="23" t="str">
        <f t="shared" si="16"/>
        <v>0</v>
      </c>
      <c r="G273" s="112"/>
      <c r="O273" s="116"/>
      <c r="AD273" s="105"/>
    </row>
    <row r="274" spans="1:30" x14ac:dyDescent="0.25">
      <c r="A274" s="24">
        <f t="shared" si="15"/>
        <v>0</v>
      </c>
      <c r="B274" s="23">
        <f>+COUNTIF($K$8:K274,K274)</f>
        <v>0</v>
      </c>
      <c r="C274" s="23" t="str">
        <f t="shared" si="16"/>
        <v>0</v>
      </c>
      <c r="G274" s="112"/>
      <c r="O274" s="116"/>
      <c r="AD274" s="105"/>
    </row>
    <row r="275" spans="1:30" x14ac:dyDescent="0.25">
      <c r="A275" s="24">
        <f t="shared" si="15"/>
        <v>0</v>
      </c>
      <c r="B275" s="23">
        <f>+COUNTIF($K$8:K275,K275)</f>
        <v>0</v>
      </c>
      <c r="C275" s="23" t="str">
        <f t="shared" si="16"/>
        <v>0</v>
      </c>
      <c r="G275" s="112"/>
      <c r="O275" s="116"/>
      <c r="AD275" s="105"/>
    </row>
    <row r="276" spans="1:30" x14ac:dyDescent="0.25">
      <c r="A276" s="24">
        <f t="shared" si="15"/>
        <v>0</v>
      </c>
      <c r="B276" s="23">
        <f>+COUNTIF($K$8:K276,K276)</f>
        <v>0</v>
      </c>
      <c r="C276" s="23" t="str">
        <f t="shared" si="16"/>
        <v>0</v>
      </c>
      <c r="G276" s="112"/>
      <c r="O276" s="116"/>
      <c r="AD276" s="105"/>
    </row>
    <row r="277" spans="1:30" x14ac:dyDescent="0.25">
      <c r="A277" s="24">
        <f t="shared" si="15"/>
        <v>0</v>
      </c>
      <c r="B277" s="23">
        <f>+COUNTIF($K$8:K277,K277)</f>
        <v>0</v>
      </c>
      <c r="C277" s="23" t="str">
        <f t="shared" si="16"/>
        <v>0</v>
      </c>
      <c r="G277" s="74"/>
      <c r="O277" s="116"/>
      <c r="AD277" s="105"/>
    </row>
    <row r="278" spans="1:30" x14ac:dyDescent="0.25">
      <c r="A278" s="24">
        <f t="shared" si="15"/>
        <v>0</v>
      </c>
      <c r="B278" s="23">
        <f>+COUNTIF($K$8:K278,K278)</f>
        <v>0</v>
      </c>
      <c r="C278" s="23" t="str">
        <f t="shared" si="16"/>
        <v>0</v>
      </c>
      <c r="G278" s="74"/>
      <c r="O278" s="116"/>
      <c r="AD278" s="105"/>
    </row>
    <row r="279" spans="1:30" x14ac:dyDescent="0.25">
      <c r="A279" s="24">
        <f t="shared" si="15"/>
        <v>0</v>
      </c>
      <c r="B279" s="23">
        <f>+COUNTIF($K$8:K279,K279)</f>
        <v>0</v>
      </c>
      <c r="C279" s="23" t="str">
        <f t="shared" si="16"/>
        <v>0</v>
      </c>
      <c r="G279" s="74"/>
      <c r="O279" s="116"/>
      <c r="AD279" s="105"/>
    </row>
    <row r="280" spans="1:30" x14ac:dyDescent="0.25">
      <c r="A280" s="24">
        <f t="shared" si="15"/>
        <v>0</v>
      </c>
      <c r="B280" s="23">
        <f>+COUNTIF($K$8:K280,K280)</f>
        <v>0</v>
      </c>
      <c r="C280" s="23" t="str">
        <f t="shared" si="16"/>
        <v>0</v>
      </c>
      <c r="G280" s="74"/>
      <c r="O280" s="116"/>
      <c r="AD280" s="105"/>
    </row>
    <row r="281" spans="1:30" x14ac:dyDescent="0.25">
      <c r="A281" s="24">
        <f t="shared" si="15"/>
        <v>0</v>
      </c>
      <c r="B281" s="23">
        <f>+COUNTIF($K$8:K281,K281)</f>
        <v>0</v>
      </c>
      <c r="C281" s="23" t="str">
        <f t="shared" si="16"/>
        <v>0</v>
      </c>
      <c r="O281" s="116"/>
    </row>
    <row r="282" spans="1:30" x14ac:dyDescent="0.25">
      <c r="A282" s="24">
        <f t="shared" si="15"/>
        <v>0</v>
      </c>
      <c r="B282" s="23">
        <f>+COUNTIF($K$8:K282,K282)</f>
        <v>0</v>
      </c>
      <c r="C282" s="23" t="str">
        <f t="shared" si="16"/>
        <v>0</v>
      </c>
      <c r="O282" s="116"/>
    </row>
    <row r="283" spans="1:30" x14ac:dyDescent="0.25">
      <c r="A283" s="24">
        <f t="shared" si="15"/>
        <v>0</v>
      </c>
      <c r="B283" s="23">
        <f>+COUNTIF($K$8:K283,K283)</f>
        <v>0</v>
      </c>
      <c r="C283" s="23" t="str">
        <f t="shared" si="16"/>
        <v>0</v>
      </c>
      <c r="O283" s="116"/>
    </row>
    <row r="284" spans="1:30" x14ac:dyDescent="0.25">
      <c r="A284" s="24">
        <f t="shared" si="15"/>
        <v>0</v>
      </c>
      <c r="B284" s="23">
        <f>+COUNTIF($K$8:K284,K284)</f>
        <v>0</v>
      </c>
      <c r="C284" s="23" t="str">
        <f t="shared" si="16"/>
        <v>0</v>
      </c>
      <c r="O284" s="116"/>
    </row>
    <row r="285" spans="1:30" x14ac:dyDescent="0.25">
      <c r="A285" s="24">
        <f t="shared" si="15"/>
        <v>0</v>
      </c>
      <c r="B285" s="23">
        <f>+COUNTIF($K$8:K285,K285)</f>
        <v>0</v>
      </c>
      <c r="C285" s="23" t="str">
        <f t="shared" si="16"/>
        <v>0</v>
      </c>
      <c r="O285" s="116"/>
    </row>
    <row r="286" spans="1:30" x14ac:dyDescent="0.25">
      <c r="A286" s="24">
        <f t="shared" si="15"/>
        <v>0</v>
      </c>
      <c r="B286" s="23">
        <f>+COUNTIF($K$8:K286,K286)</f>
        <v>0</v>
      </c>
      <c r="C286" s="23" t="str">
        <f t="shared" si="16"/>
        <v>0</v>
      </c>
      <c r="O286" s="116"/>
    </row>
    <row r="287" spans="1:30" x14ac:dyDescent="0.25">
      <c r="A287" s="24">
        <f t="shared" si="15"/>
        <v>0</v>
      </c>
      <c r="B287" s="23">
        <f>+COUNTIF($K$8:K287,K287)</f>
        <v>0</v>
      </c>
      <c r="C287" s="23" t="str">
        <f t="shared" si="16"/>
        <v>0</v>
      </c>
      <c r="O287" s="116"/>
    </row>
    <row r="288" spans="1:30" x14ac:dyDescent="0.25">
      <c r="A288" s="24">
        <f t="shared" si="15"/>
        <v>0</v>
      </c>
      <c r="B288" s="23">
        <f>+COUNTIF($K$8:K288,K288)</f>
        <v>0</v>
      </c>
      <c r="C288" s="23" t="str">
        <f t="shared" si="16"/>
        <v>0</v>
      </c>
      <c r="O288" s="116"/>
    </row>
    <row r="289" spans="1:3" x14ac:dyDescent="0.25">
      <c r="A289" s="24">
        <f t="shared" si="15"/>
        <v>0</v>
      </c>
      <c r="B289" s="23">
        <f>+COUNTIF($K$8:K289,K289)</f>
        <v>0</v>
      </c>
      <c r="C289" s="23" t="str">
        <f t="shared" si="16"/>
        <v>0</v>
      </c>
    </row>
    <row r="290" spans="1:3" x14ac:dyDescent="0.25">
      <c r="A290" s="24">
        <f t="shared" si="15"/>
        <v>0</v>
      </c>
      <c r="B290" s="23">
        <f>+COUNTIF($K$8:K290,K290)</f>
        <v>0</v>
      </c>
      <c r="C290" s="23" t="str">
        <f t="shared" si="16"/>
        <v>0</v>
      </c>
    </row>
    <row r="291" spans="1:3" x14ac:dyDescent="0.25">
      <c r="A291" s="24">
        <f t="shared" si="15"/>
        <v>0</v>
      </c>
      <c r="B291" s="23">
        <f>+COUNTIF($K$8:K291,K291)</f>
        <v>0</v>
      </c>
      <c r="C291" s="23" t="str">
        <f t="shared" si="16"/>
        <v>0</v>
      </c>
    </row>
    <row r="292" spans="1:3" x14ac:dyDescent="0.25">
      <c r="A292" s="24">
        <f t="shared" si="15"/>
        <v>0</v>
      </c>
      <c r="B292" s="23">
        <f>+COUNTIF($K$8:K292,K292)</f>
        <v>0</v>
      </c>
      <c r="C292" s="23" t="str">
        <f t="shared" si="16"/>
        <v>0</v>
      </c>
    </row>
    <row r="293" spans="1:3" x14ac:dyDescent="0.25">
      <c r="A293" s="24">
        <f t="shared" si="15"/>
        <v>0</v>
      </c>
      <c r="B293" s="23">
        <f>+COUNTIF($K$8:K293,K293)</f>
        <v>0</v>
      </c>
      <c r="C293" s="23" t="str">
        <f t="shared" si="16"/>
        <v>0</v>
      </c>
    </row>
    <row r="294" spans="1:3" x14ac:dyDescent="0.25">
      <c r="A294" s="24">
        <f t="shared" si="15"/>
        <v>0</v>
      </c>
      <c r="B294" s="23">
        <f>+COUNTIF($K$8:K294,K294)</f>
        <v>0</v>
      </c>
      <c r="C294" s="23" t="str">
        <f t="shared" si="16"/>
        <v>0</v>
      </c>
    </row>
    <row r="295" spans="1:3" x14ac:dyDescent="0.25">
      <c r="A295" s="24">
        <f t="shared" si="15"/>
        <v>0</v>
      </c>
      <c r="B295" s="23">
        <f>+COUNTIF($K$8:K295,K295)</f>
        <v>0</v>
      </c>
      <c r="C295" s="23" t="str">
        <f t="shared" si="16"/>
        <v>0</v>
      </c>
    </row>
    <row r="296" spans="1:3" x14ac:dyDescent="0.25">
      <c r="A296" s="24">
        <f t="shared" si="15"/>
        <v>0</v>
      </c>
      <c r="B296" s="23">
        <f>+COUNTIF($K$8:K296,K296)</f>
        <v>0</v>
      </c>
      <c r="C296" s="23" t="str">
        <f t="shared" si="16"/>
        <v>0</v>
      </c>
    </row>
    <row r="297" spans="1:3" x14ac:dyDescent="0.25">
      <c r="A297" s="24">
        <f t="shared" si="15"/>
        <v>0</v>
      </c>
      <c r="B297" s="23">
        <f>+COUNTIF($K$8:K297,K297)</f>
        <v>0</v>
      </c>
      <c r="C297" s="23" t="str">
        <f t="shared" si="16"/>
        <v>0</v>
      </c>
    </row>
    <row r="298" spans="1:3" x14ac:dyDescent="0.25">
      <c r="A298" s="24">
        <f t="shared" si="15"/>
        <v>0</v>
      </c>
      <c r="B298" s="23">
        <f>+COUNTIF($K$8:K298,K298)</f>
        <v>0</v>
      </c>
      <c r="C298" s="23" t="str">
        <f t="shared" si="16"/>
        <v>0</v>
      </c>
    </row>
    <row r="299" spans="1:3" x14ac:dyDescent="0.25">
      <c r="A299" s="24">
        <f t="shared" si="15"/>
        <v>0</v>
      </c>
      <c r="B299" s="23">
        <f>+COUNTIF($K$8:K299,K299)</f>
        <v>0</v>
      </c>
      <c r="C299" s="23" t="str">
        <f t="shared" si="16"/>
        <v>0</v>
      </c>
    </row>
    <row r="300" spans="1:3" x14ac:dyDescent="0.25">
      <c r="A300" s="24">
        <f t="shared" si="15"/>
        <v>0</v>
      </c>
      <c r="B300" s="23">
        <f>+COUNTIF($K$8:K300,K300)</f>
        <v>0</v>
      </c>
      <c r="C300" s="23" t="str">
        <f t="shared" si="16"/>
        <v>0</v>
      </c>
    </row>
    <row r="301" spans="1:3" x14ac:dyDescent="0.25">
      <c r="A301" s="24">
        <f t="shared" si="15"/>
        <v>0</v>
      </c>
      <c r="B301" s="23">
        <f>+COUNTIF($K$8:K301,K301)</f>
        <v>0</v>
      </c>
      <c r="C301" s="23" t="str">
        <f t="shared" si="16"/>
        <v>0</v>
      </c>
    </row>
    <row r="302" spans="1:3" x14ac:dyDescent="0.25">
      <c r="A302" s="24">
        <f t="shared" si="15"/>
        <v>0</v>
      </c>
      <c r="B302" s="23">
        <f>+COUNTIF($K$8:K302,K302)</f>
        <v>0</v>
      </c>
      <c r="C302" s="23" t="str">
        <f t="shared" si="16"/>
        <v>0</v>
      </c>
    </row>
    <row r="303" spans="1:3" x14ac:dyDescent="0.25">
      <c r="A303" s="24">
        <f t="shared" si="15"/>
        <v>0</v>
      </c>
      <c r="B303" s="23">
        <f>+COUNTIF($K$8:K303,K303)</f>
        <v>0</v>
      </c>
      <c r="C303" s="23" t="str">
        <f t="shared" si="16"/>
        <v>0</v>
      </c>
    </row>
    <row r="304" spans="1:3" x14ac:dyDescent="0.25">
      <c r="A304" s="24">
        <f t="shared" si="15"/>
        <v>0</v>
      </c>
      <c r="B304" s="23">
        <f>+COUNTIF($K$8:K304,K304)</f>
        <v>0</v>
      </c>
      <c r="C304" s="23" t="str">
        <f t="shared" si="16"/>
        <v>0</v>
      </c>
    </row>
    <row r="305" spans="1:3" x14ac:dyDescent="0.25">
      <c r="A305" s="24">
        <f t="shared" si="15"/>
        <v>0</v>
      </c>
      <c r="B305" s="23">
        <f>+COUNTIF($K$8:K305,K305)</f>
        <v>0</v>
      </c>
      <c r="C305" s="23" t="str">
        <f t="shared" si="16"/>
        <v>0</v>
      </c>
    </row>
    <row r="306" spans="1:3" x14ac:dyDescent="0.25">
      <c r="A306" s="24">
        <f t="shared" si="15"/>
        <v>0</v>
      </c>
      <c r="B306" s="23">
        <f>+COUNTIF($K$8:K306,K306)</f>
        <v>0</v>
      </c>
      <c r="C306" s="23" t="str">
        <f t="shared" si="16"/>
        <v>0</v>
      </c>
    </row>
    <row r="307" spans="1:3" x14ac:dyDescent="0.25">
      <c r="A307" s="24">
        <f t="shared" si="15"/>
        <v>0</v>
      </c>
      <c r="B307" s="23">
        <f>+COUNTIF($K$8:K307,K307)</f>
        <v>0</v>
      </c>
      <c r="C307" s="23" t="str">
        <f t="shared" si="16"/>
        <v>0</v>
      </c>
    </row>
    <row r="308" spans="1:3" x14ac:dyDescent="0.25">
      <c r="A308" s="24">
        <f t="shared" si="15"/>
        <v>0</v>
      </c>
      <c r="B308" s="23">
        <f>+COUNTIF($K$8:K308,K308)</f>
        <v>0</v>
      </c>
      <c r="C308" s="23" t="str">
        <f t="shared" si="16"/>
        <v>0</v>
      </c>
    </row>
    <row r="309" spans="1:3" x14ac:dyDescent="0.25">
      <c r="A309" s="24">
        <f t="shared" si="15"/>
        <v>0</v>
      </c>
      <c r="B309" s="23">
        <f>+COUNTIF($K$8:K309,K309)</f>
        <v>0</v>
      </c>
      <c r="C309" s="23" t="str">
        <f t="shared" si="16"/>
        <v>0</v>
      </c>
    </row>
    <row r="310" spans="1:3" x14ac:dyDescent="0.25">
      <c r="A310" s="24">
        <f t="shared" si="15"/>
        <v>0</v>
      </c>
      <c r="B310" s="23">
        <f>+COUNTIF($K$8:K310,K310)</f>
        <v>0</v>
      </c>
      <c r="C310" s="23" t="str">
        <f t="shared" si="16"/>
        <v>0</v>
      </c>
    </row>
    <row r="311" spans="1:3" x14ac:dyDescent="0.25">
      <c r="A311" s="24">
        <f t="shared" si="15"/>
        <v>0</v>
      </c>
      <c r="B311" s="23">
        <f>+COUNTIF($K$8:K311,K311)</f>
        <v>0</v>
      </c>
      <c r="C311" s="23" t="str">
        <f t="shared" si="16"/>
        <v>0</v>
      </c>
    </row>
    <row r="312" spans="1:3" x14ac:dyDescent="0.25">
      <c r="A312" s="24">
        <f t="shared" si="15"/>
        <v>0</v>
      </c>
      <c r="B312" s="23">
        <f>+COUNTIF($K$8:K312,K312)</f>
        <v>0</v>
      </c>
      <c r="C312" s="23" t="str">
        <f t="shared" si="16"/>
        <v>0</v>
      </c>
    </row>
    <row r="313" spans="1:3" x14ac:dyDescent="0.25">
      <c r="A313" s="24">
        <f t="shared" si="15"/>
        <v>0</v>
      </c>
      <c r="B313" s="23">
        <f>+COUNTIF($K$8:K313,K313)</f>
        <v>0</v>
      </c>
      <c r="C313" s="23" t="str">
        <f t="shared" si="16"/>
        <v>0</v>
      </c>
    </row>
    <row r="314" spans="1:3" x14ac:dyDescent="0.25">
      <c r="A314" s="24">
        <f t="shared" si="15"/>
        <v>0</v>
      </c>
      <c r="B314" s="23">
        <f>+COUNTIF($K$8:K314,K314)</f>
        <v>0</v>
      </c>
      <c r="C314" s="23" t="str">
        <f t="shared" si="16"/>
        <v>0</v>
      </c>
    </row>
    <row r="315" spans="1:3" x14ac:dyDescent="0.25">
      <c r="A315" s="24">
        <f t="shared" si="15"/>
        <v>0</v>
      </c>
      <c r="B315" s="23">
        <f>+COUNTIF($K$8:K315,K315)</f>
        <v>0</v>
      </c>
      <c r="C315" s="23" t="str">
        <f t="shared" si="16"/>
        <v>0</v>
      </c>
    </row>
    <row r="316" spans="1:3" x14ac:dyDescent="0.25">
      <c r="A316" s="24">
        <f t="shared" si="15"/>
        <v>0</v>
      </c>
      <c r="B316" s="23">
        <f>+COUNTIF($K$8:K316,K316)</f>
        <v>0</v>
      </c>
      <c r="C316" s="23" t="str">
        <f t="shared" si="16"/>
        <v>0</v>
      </c>
    </row>
    <row r="317" spans="1:3" x14ac:dyDescent="0.25">
      <c r="A317" s="24">
        <f t="shared" si="15"/>
        <v>0</v>
      </c>
      <c r="B317" s="23">
        <f>+COUNTIF($K$8:K317,K317)</f>
        <v>0</v>
      </c>
      <c r="C317" s="23" t="str">
        <f t="shared" si="16"/>
        <v>0</v>
      </c>
    </row>
    <row r="318" spans="1:3" x14ac:dyDescent="0.25">
      <c r="A318" s="24">
        <f t="shared" si="15"/>
        <v>0</v>
      </c>
      <c r="B318" s="23">
        <f>+COUNTIF($K$8:K318,K318)</f>
        <v>0</v>
      </c>
      <c r="C318" s="23" t="str">
        <f t="shared" si="16"/>
        <v>0</v>
      </c>
    </row>
    <row r="319" spans="1:3" x14ac:dyDescent="0.25">
      <c r="A319" s="24">
        <f t="shared" si="15"/>
        <v>0</v>
      </c>
      <c r="B319" s="23">
        <f>+COUNTIF($K$8:K319,K319)</f>
        <v>0</v>
      </c>
      <c r="C319" s="23" t="str">
        <f t="shared" si="16"/>
        <v>0</v>
      </c>
    </row>
    <row r="320" spans="1:3" x14ac:dyDescent="0.25">
      <c r="A320" s="24">
        <f t="shared" si="15"/>
        <v>0</v>
      </c>
      <c r="B320" s="23">
        <f>+COUNTIF($K$8:K320,K320)</f>
        <v>0</v>
      </c>
      <c r="C320" s="23" t="str">
        <f t="shared" si="16"/>
        <v>0</v>
      </c>
    </row>
    <row r="321" spans="1:3" x14ac:dyDescent="0.25">
      <c r="A321" s="24">
        <f t="shared" si="15"/>
        <v>0</v>
      </c>
      <c r="B321" s="23">
        <f>+COUNTIF($K$8:K321,K321)</f>
        <v>0</v>
      </c>
      <c r="C321" s="23" t="str">
        <f t="shared" si="16"/>
        <v>0</v>
      </c>
    </row>
    <row r="322" spans="1:3" x14ac:dyDescent="0.25">
      <c r="A322" s="24">
        <f t="shared" si="15"/>
        <v>0</v>
      </c>
      <c r="B322" s="23">
        <f>+COUNTIF($K$8:K322,K322)</f>
        <v>0</v>
      </c>
      <c r="C322" s="23" t="str">
        <f t="shared" si="16"/>
        <v>0</v>
      </c>
    </row>
    <row r="323" spans="1:3" x14ac:dyDescent="0.25">
      <c r="A323" s="24">
        <f t="shared" si="15"/>
        <v>0</v>
      </c>
      <c r="B323" s="23">
        <f>+COUNTIF($K$8:K323,K323)</f>
        <v>0</v>
      </c>
      <c r="C323" s="23" t="str">
        <f t="shared" si="16"/>
        <v>0</v>
      </c>
    </row>
    <row r="324" spans="1:3" x14ac:dyDescent="0.25">
      <c r="A324" s="24">
        <f t="shared" si="15"/>
        <v>0</v>
      </c>
      <c r="B324" s="23">
        <f>+COUNTIF($K$8:K324,K324)</f>
        <v>0</v>
      </c>
      <c r="C324" s="23" t="str">
        <f t="shared" si="16"/>
        <v>0</v>
      </c>
    </row>
    <row r="325" spans="1:3" x14ac:dyDescent="0.25">
      <c r="A325" s="24">
        <f t="shared" si="15"/>
        <v>0</v>
      </c>
      <c r="B325" s="23">
        <f>+COUNTIF($K$8:K325,K325)</f>
        <v>0</v>
      </c>
      <c r="C325" s="23" t="str">
        <f t="shared" si="16"/>
        <v>0</v>
      </c>
    </row>
    <row r="326" spans="1:3" x14ac:dyDescent="0.25">
      <c r="A326" s="24">
        <f t="shared" si="15"/>
        <v>0</v>
      </c>
      <c r="B326" s="23">
        <f>+COUNTIF($K$8:K326,K326)</f>
        <v>0</v>
      </c>
      <c r="C326" s="23" t="str">
        <f t="shared" si="16"/>
        <v>0</v>
      </c>
    </row>
    <row r="327" spans="1:3" x14ac:dyDescent="0.25">
      <c r="A327" s="24">
        <f t="shared" si="15"/>
        <v>0</v>
      </c>
      <c r="B327" s="23">
        <f>+COUNTIF($K$8:K327,K327)</f>
        <v>0</v>
      </c>
      <c r="C327" s="23" t="str">
        <f t="shared" si="16"/>
        <v>0</v>
      </c>
    </row>
    <row r="328" spans="1:3" x14ac:dyDescent="0.25">
      <c r="A328" s="24">
        <f t="shared" si="15"/>
        <v>0</v>
      </c>
      <c r="B328" s="23">
        <f>+COUNTIF($K$8:K328,K328)</f>
        <v>0</v>
      </c>
      <c r="C328" s="23" t="str">
        <f t="shared" si="16"/>
        <v>0</v>
      </c>
    </row>
    <row r="329" spans="1:3" x14ac:dyDescent="0.25">
      <c r="A329" s="24">
        <f t="shared" si="15"/>
        <v>0</v>
      </c>
      <c r="B329" s="23">
        <f>+COUNTIF($K$8:K329,K329)</f>
        <v>0</v>
      </c>
      <c r="C329" s="23" t="str">
        <f t="shared" si="16"/>
        <v>0</v>
      </c>
    </row>
    <row r="330" spans="1:3" x14ac:dyDescent="0.25">
      <c r="A330" s="24">
        <f t="shared" si="15"/>
        <v>0</v>
      </c>
      <c r="B330" s="23">
        <f>+COUNTIF($K$8:K330,K330)</f>
        <v>0</v>
      </c>
      <c r="C330" s="23" t="str">
        <f t="shared" si="16"/>
        <v>0</v>
      </c>
    </row>
    <row r="331" spans="1:3" x14ac:dyDescent="0.25">
      <c r="A331" s="24">
        <f t="shared" si="15"/>
        <v>0</v>
      </c>
      <c r="B331" s="23">
        <f>+COUNTIF($K$8:K331,K331)</f>
        <v>0</v>
      </c>
      <c r="C331" s="23" t="str">
        <f t="shared" si="16"/>
        <v>0</v>
      </c>
    </row>
    <row r="332" spans="1:3" x14ac:dyDescent="0.25">
      <c r="A332" s="24">
        <f t="shared" si="15"/>
        <v>0</v>
      </c>
      <c r="B332" s="23">
        <f>+COUNTIF($K$8:K332,K332)</f>
        <v>0</v>
      </c>
      <c r="C332" s="23" t="str">
        <f t="shared" si="16"/>
        <v>0</v>
      </c>
    </row>
    <row r="333" spans="1:3" x14ac:dyDescent="0.25">
      <c r="A333" s="24">
        <f t="shared" si="15"/>
        <v>0</v>
      </c>
      <c r="B333" s="23">
        <f>+COUNTIF($K$8:K333,K333)</f>
        <v>0</v>
      </c>
      <c r="C333" s="23" t="str">
        <f t="shared" si="16"/>
        <v>0</v>
      </c>
    </row>
    <row r="334" spans="1:3" x14ac:dyDescent="0.25">
      <c r="A334" s="24">
        <f t="shared" si="15"/>
        <v>0</v>
      </c>
      <c r="B334" s="23">
        <f>+COUNTIF($K$8:K334,K334)</f>
        <v>0</v>
      </c>
      <c r="C334" s="23" t="str">
        <f t="shared" si="16"/>
        <v>0</v>
      </c>
    </row>
    <row r="335" spans="1:3" x14ac:dyDescent="0.25">
      <c r="A335" s="24">
        <f t="shared" ref="A335:A398" si="17">$K335</f>
        <v>0</v>
      </c>
      <c r="B335" s="23">
        <f>+COUNTIF($K$8:K335,K335)</f>
        <v>0</v>
      </c>
      <c r="C335" s="23" t="str">
        <f t="shared" ref="C335:C398" si="18">+$B335&amp;$M335</f>
        <v>0</v>
      </c>
    </row>
    <row r="336" spans="1:3" x14ac:dyDescent="0.25">
      <c r="A336" s="24">
        <f t="shared" si="17"/>
        <v>0</v>
      </c>
      <c r="B336" s="23">
        <f>+COUNTIF($K$8:K336,K336)</f>
        <v>0</v>
      </c>
      <c r="C336" s="23" t="str">
        <f t="shared" si="18"/>
        <v>0</v>
      </c>
    </row>
    <row r="337" spans="1:3" x14ac:dyDescent="0.25">
      <c r="A337" s="24">
        <f t="shared" si="17"/>
        <v>0</v>
      </c>
      <c r="B337" s="23">
        <f>+COUNTIF($K$8:K337,K337)</f>
        <v>0</v>
      </c>
      <c r="C337" s="23" t="str">
        <f t="shared" si="18"/>
        <v>0</v>
      </c>
    </row>
    <row r="338" spans="1:3" x14ac:dyDescent="0.25">
      <c r="A338" s="24">
        <f t="shared" si="17"/>
        <v>0</v>
      </c>
      <c r="B338" s="23">
        <f>+COUNTIF($K$8:K338,K338)</f>
        <v>0</v>
      </c>
      <c r="C338" s="23" t="str">
        <f t="shared" si="18"/>
        <v>0</v>
      </c>
    </row>
    <row r="339" spans="1:3" x14ac:dyDescent="0.25">
      <c r="A339" s="24">
        <f t="shared" si="17"/>
        <v>0</v>
      </c>
      <c r="B339" s="23">
        <f>+COUNTIF($K$8:K339,K339)</f>
        <v>0</v>
      </c>
      <c r="C339" s="23" t="str">
        <f t="shared" si="18"/>
        <v>0</v>
      </c>
    </row>
    <row r="340" spans="1:3" x14ac:dyDescent="0.25">
      <c r="A340" s="24">
        <f t="shared" si="17"/>
        <v>0</v>
      </c>
      <c r="B340" s="23">
        <f>+COUNTIF($K$8:K340,K340)</f>
        <v>0</v>
      </c>
      <c r="C340" s="23" t="str">
        <f t="shared" si="18"/>
        <v>0</v>
      </c>
    </row>
    <row r="341" spans="1:3" x14ac:dyDescent="0.25">
      <c r="A341" s="24">
        <f t="shared" si="17"/>
        <v>0</v>
      </c>
      <c r="B341" s="23">
        <f>+COUNTIF($K$8:K341,K341)</f>
        <v>0</v>
      </c>
      <c r="C341" s="23" t="str">
        <f t="shared" si="18"/>
        <v>0</v>
      </c>
    </row>
    <row r="342" spans="1:3" x14ac:dyDescent="0.25">
      <c r="A342" s="24">
        <f t="shared" si="17"/>
        <v>0</v>
      </c>
      <c r="B342" s="23">
        <f>+COUNTIF($K$8:K342,K342)</f>
        <v>0</v>
      </c>
      <c r="C342" s="23" t="str">
        <f t="shared" si="18"/>
        <v>0</v>
      </c>
    </row>
    <row r="343" spans="1:3" x14ac:dyDescent="0.25">
      <c r="A343" s="24">
        <f t="shared" si="17"/>
        <v>0</v>
      </c>
      <c r="B343" s="23">
        <f>+COUNTIF($K$8:K343,K343)</f>
        <v>0</v>
      </c>
      <c r="C343" s="23" t="str">
        <f t="shared" si="18"/>
        <v>0</v>
      </c>
    </row>
    <row r="344" spans="1:3" x14ac:dyDescent="0.25">
      <c r="A344" s="24">
        <f t="shared" si="17"/>
        <v>0</v>
      </c>
      <c r="B344" s="23">
        <f>+COUNTIF($K$8:K344,K344)</f>
        <v>0</v>
      </c>
      <c r="C344" s="23" t="str">
        <f t="shared" si="18"/>
        <v>0</v>
      </c>
    </row>
    <row r="345" spans="1:3" x14ac:dyDescent="0.25">
      <c r="A345" s="24">
        <f t="shared" si="17"/>
        <v>0</v>
      </c>
      <c r="B345" s="23">
        <f>+COUNTIF($K$8:K345,K345)</f>
        <v>0</v>
      </c>
      <c r="C345" s="23" t="str">
        <f t="shared" si="18"/>
        <v>0</v>
      </c>
    </row>
    <row r="346" spans="1:3" x14ac:dyDescent="0.25">
      <c r="A346" s="24">
        <f t="shared" si="17"/>
        <v>0</v>
      </c>
      <c r="B346" s="23">
        <f>+COUNTIF($K$8:K346,K346)</f>
        <v>0</v>
      </c>
      <c r="C346" s="23" t="str">
        <f t="shared" si="18"/>
        <v>0</v>
      </c>
    </row>
    <row r="347" spans="1:3" x14ac:dyDescent="0.25">
      <c r="A347" s="24">
        <f t="shared" si="17"/>
        <v>0</v>
      </c>
      <c r="B347" s="23">
        <f>+COUNTIF($K$8:K347,K347)</f>
        <v>0</v>
      </c>
      <c r="C347" s="23" t="str">
        <f t="shared" si="18"/>
        <v>0</v>
      </c>
    </row>
    <row r="348" spans="1:3" x14ac:dyDescent="0.25">
      <c r="A348" s="24">
        <f t="shared" si="17"/>
        <v>0</v>
      </c>
      <c r="B348" s="23">
        <f>+COUNTIF($K$8:K348,K348)</f>
        <v>0</v>
      </c>
      <c r="C348" s="23" t="str">
        <f t="shared" si="18"/>
        <v>0</v>
      </c>
    </row>
    <row r="349" spans="1:3" x14ac:dyDescent="0.25">
      <c r="A349" s="24">
        <f t="shared" si="17"/>
        <v>0</v>
      </c>
      <c r="B349" s="23">
        <f>+COUNTIF($K$8:K349,K349)</f>
        <v>0</v>
      </c>
      <c r="C349" s="23" t="str">
        <f t="shared" si="18"/>
        <v>0</v>
      </c>
    </row>
    <row r="350" spans="1:3" x14ac:dyDescent="0.25">
      <c r="A350" s="24">
        <f t="shared" si="17"/>
        <v>0</v>
      </c>
      <c r="B350" s="23">
        <f>+COUNTIF($K$8:K350,K350)</f>
        <v>0</v>
      </c>
      <c r="C350" s="23" t="str">
        <f t="shared" si="18"/>
        <v>0</v>
      </c>
    </row>
    <row r="351" spans="1:3" x14ac:dyDescent="0.25">
      <c r="A351" s="24">
        <f t="shared" si="17"/>
        <v>0</v>
      </c>
      <c r="B351" s="23">
        <f>+COUNTIF($K$8:K351,K351)</f>
        <v>0</v>
      </c>
      <c r="C351" s="23" t="str">
        <f t="shared" si="18"/>
        <v>0</v>
      </c>
    </row>
    <row r="352" spans="1:3" x14ac:dyDescent="0.25">
      <c r="A352" s="24">
        <f t="shared" si="17"/>
        <v>0</v>
      </c>
      <c r="B352" s="23">
        <f>+COUNTIF($K$8:K352,K352)</f>
        <v>0</v>
      </c>
      <c r="C352" s="23" t="str">
        <f t="shared" si="18"/>
        <v>0</v>
      </c>
    </row>
    <row r="353" spans="1:3" x14ac:dyDescent="0.25">
      <c r="A353" s="24">
        <f t="shared" si="17"/>
        <v>0</v>
      </c>
      <c r="B353" s="23">
        <f>+COUNTIF($K$8:K353,K353)</f>
        <v>0</v>
      </c>
      <c r="C353" s="23" t="str">
        <f t="shared" si="18"/>
        <v>0</v>
      </c>
    </row>
    <row r="354" spans="1:3" x14ac:dyDescent="0.25">
      <c r="A354" s="24">
        <f t="shared" si="17"/>
        <v>0</v>
      </c>
      <c r="B354" s="23">
        <f>+COUNTIF($K$8:K354,K354)</f>
        <v>0</v>
      </c>
      <c r="C354" s="23" t="str">
        <f t="shared" si="18"/>
        <v>0</v>
      </c>
    </row>
    <row r="355" spans="1:3" x14ac:dyDescent="0.25">
      <c r="A355" s="24">
        <f t="shared" si="17"/>
        <v>0</v>
      </c>
      <c r="B355" s="23">
        <f>+COUNTIF($K$8:K355,K355)</f>
        <v>0</v>
      </c>
      <c r="C355" s="23" t="str">
        <f t="shared" si="18"/>
        <v>0</v>
      </c>
    </row>
    <row r="356" spans="1:3" x14ac:dyDescent="0.25">
      <c r="A356" s="24">
        <f t="shared" si="17"/>
        <v>0</v>
      </c>
      <c r="B356" s="23">
        <f>+COUNTIF($K$8:K356,K356)</f>
        <v>0</v>
      </c>
      <c r="C356" s="23" t="str">
        <f t="shared" si="18"/>
        <v>0</v>
      </c>
    </row>
    <row r="357" spans="1:3" x14ac:dyDescent="0.25">
      <c r="A357" s="24">
        <f t="shared" si="17"/>
        <v>0</v>
      </c>
      <c r="B357" s="23">
        <f>+COUNTIF($K$8:K357,K357)</f>
        <v>0</v>
      </c>
      <c r="C357" s="23" t="str">
        <f t="shared" si="18"/>
        <v>0</v>
      </c>
    </row>
    <row r="358" spans="1:3" x14ac:dyDescent="0.25">
      <c r="A358" s="24">
        <f t="shared" si="17"/>
        <v>0</v>
      </c>
      <c r="B358" s="23">
        <f>+COUNTIF($K$8:K358,K358)</f>
        <v>0</v>
      </c>
      <c r="C358" s="23" t="str">
        <f t="shared" si="18"/>
        <v>0</v>
      </c>
    </row>
    <row r="359" spans="1:3" x14ac:dyDescent="0.25">
      <c r="A359" s="24">
        <f t="shared" si="17"/>
        <v>0</v>
      </c>
      <c r="B359" s="23">
        <f>+COUNTIF($K$8:K359,K359)</f>
        <v>0</v>
      </c>
      <c r="C359" s="23" t="str">
        <f t="shared" si="18"/>
        <v>0</v>
      </c>
    </row>
    <row r="360" spans="1:3" x14ac:dyDescent="0.25">
      <c r="A360" s="24">
        <f t="shared" si="17"/>
        <v>0</v>
      </c>
      <c r="B360" s="23">
        <f>+COUNTIF($K$8:K360,K360)</f>
        <v>0</v>
      </c>
      <c r="C360" s="23" t="str">
        <f t="shared" si="18"/>
        <v>0</v>
      </c>
    </row>
    <row r="361" spans="1:3" x14ac:dyDescent="0.25">
      <c r="A361" s="24">
        <f t="shared" si="17"/>
        <v>0</v>
      </c>
      <c r="B361" s="23">
        <f>+COUNTIF($K$8:K361,K361)</f>
        <v>0</v>
      </c>
      <c r="C361" s="23" t="str">
        <f t="shared" si="18"/>
        <v>0</v>
      </c>
    </row>
    <row r="362" spans="1:3" x14ac:dyDescent="0.25">
      <c r="A362" s="24">
        <f t="shared" si="17"/>
        <v>0</v>
      </c>
      <c r="B362" s="23">
        <f>+COUNTIF($K$8:K362,K362)</f>
        <v>0</v>
      </c>
      <c r="C362" s="23" t="str">
        <f t="shared" si="18"/>
        <v>0</v>
      </c>
    </row>
    <row r="363" spans="1:3" x14ac:dyDescent="0.25">
      <c r="A363" s="24">
        <f t="shared" si="17"/>
        <v>0</v>
      </c>
      <c r="B363" s="23">
        <f>+COUNTIF($K$8:K363,K363)</f>
        <v>0</v>
      </c>
      <c r="C363" s="23" t="str">
        <f t="shared" si="18"/>
        <v>0</v>
      </c>
    </row>
    <row r="364" spans="1:3" x14ac:dyDescent="0.25">
      <c r="A364" s="24">
        <f t="shared" si="17"/>
        <v>0</v>
      </c>
      <c r="B364" s="23">
        <f>+COUNTIF($K$8:K364,K364)</f>
        <v>0</v>
      </c>
      <c r="C364" s="23" t="str">
        <f t="shared" si="18"/>
        <v>0</v>
      </c>
    </row>
    <row r="365" spans="1:3" x14ac:dyDescent="0.25">
      <c r="A365" s="24">
        <f t="shared" si="17"/>
        <v>0</v>
      </c>
      <c r="B365" s="23">
        <f>+COUNTIF($K$8:K365,K365)</f>
        <v>0</v>
      </c>
      <c r="C365" s="23" t="str">
        <f t="shared" si="18"/>
        <v>0</v>
      </c>
    </row>
    <row r="366" spans="1:3" x14ac:dyDescent="0.25">
      <c r="A366" s="24">
        <f t="shared" si="17"/>
        <v>0</v>
      </c>
      <c r="B366" s="23">
        <f>+COUNTIF($K$8:K366,K366)</f>
        <v>0</v>
      </c>
      <c r="C366" s="23" t="str">
        <f t="shared" si="18"/>
        <v>0</v>
      </c>
    </row>
    <row r="367" spans="1:3" x14ac:dyDescent="0.25">
      <c r="A367" s="24">
        <f t="shared" si="17"/>
        <v>0</v>
      </c>
      <c r="B367" s="23">
        <f>+COUNTIF($K$8:K367,K367)</f>
        <v>0</v>
      </c>
      <c r="C367" s="23" t="str">
        <f t="shared" si="18"/>
        <v>0</v>
      </c>
    </row>
    <row r="368" spans="1:3" x14ac:dyDescent="0.25">
      <c r="A368" s="24">
        <f t="shared" si="17"/>
        <v>0</v>
      </c>
      <c r="B368" s="23">
        <f>+COUNTIF($K$8:K368,K368)</f>
        <v>0</v>
      </c>
      <c r="C368" s="23" t="str">
        <f t="shared" si="18"/>
        <v>0</v>
      </c>
    </row>
    <row r="369" spans="1:3" x14ac:dyDescent="0.25">
      <c r="A369" s="24">
        <f t="shared" si="17"/>
        <v>0</v>
      </c>
      <c r="B369" s="23">
        <f>+COUNTIF($K$8:K369,K369)</f>
        <v>0</v>
      </c>
      <c r="C369" s="23" t="str">
        <f t="shared" si="18"/>
        <v>0</v>
      </c>
    </row>
    <row r="370" spans="1:3" x14ac:dyDescent="0.25">
      <c r="A370" s="24">
        <f t="shared" si="17"/>
        <v>0</v>
      </c>
      <c r="B370" s="23">
        <f>+COUNTIF($K$8:K370,K370)</f>
        <v>0</v>
      </c>
      <c r="C370" s="23" t="str">
        <f t="shared" si="18"/>
        <v>0</v>
      </c>
    </row>
    <row r="371" spans="1:3" x14ac:dyDescent="0.25">
      <c r="A371" s="24">
        <f t="shared" si="17"/>
        <v>0</v>
      </c>
      <c r="B371" s="23">
        <f>+COUNTIF($K$8:K371,K371)</f>
        <v>0</v>
      </c>
      <c r="C371" s="23" t="str">
        <f t="shared" si="18"/>
        <v>0</v>
      </c>
    </row>
    <row r="372" spans="1:3" x14ac:dyDescent="0.25">
      <c r="A372" s="24">
        <f t="shared" si="17"/>
        <v>0</v>
      </c>
      <c r="B372" s="23">
        <f>+COUNTIF($K$8:K372,K372)</f>
        <v>0</v>
      </c>
      <c r="C372" s="23" t="str">
        <f t="shared" si="18"/>
        <v>0</v>
      </c>
    </row>
    <row r="373" spans="1:3" x14ac:dyDescent="0.25">
      <c r="A373" s="24">
        <f t="shared" si="17"/>
        <v>0</v>
      </c>
      <c r="B373" s="23">
        <f>+COUNTIF($K$8:K373,K373)</f>
        <v>0</v>
      </c>
      <c r="C373" s="23" t="str">
        <f t="shared" si="18"/>
        <v>0</v>
      </c>
    </row>
    <row r="374" spans="1:3" x14ac:dyDescent="0.25">
      <c r="A374" s="24">
        <f t="shared" si="17"/>
        <v>0</v>
      </c>
      <c r="B374" s="23">
        <f>+COUNTIF($K$8:K374,K374)</f>
        <v>0</v>
      </c>
      <c r="C374" s="23" t="str">
        <f t="shared" si="18"/>
        <v>0</v>
      </c>
    </row>
    <row r="375" spans="1:3" x14ac:dyDescent="0.25">
      <c r="A375" s="24">
        <f t="shared" si="17"/>
        <v>0</v>
      </c>
      <c r="B375" s="23">
        <f>+COUNTIF($K$8:K375,K375)</f>
        <v>0</v>
      </c>
      <c r="C375" s="23" t="str">
        <f t="shared" si="18"/>
        <v>0</v>
      </c>
    </row>
    <row r="376" spans="1:3" x14ac:dyDescent="0.25">
      <c r="A376" s="24">
        <f t="shared" si="17"/>
        <v>0</v>
      </c>
      <c r="B376" s="23">
        <f>+COUNTIF($K$8:K376,K376)</f>
        <v>0</v>
      </c>
      <c r="C376" s="23" t="str">
        <f t="shared" si="18"/>
        <v>0</v>
      </c>
    </row>
    <row r="377" spans="1:3" x14ac:dyDescent="0.25">
      <c r="A377" s="24">
        <f t="shared" si="17"/>
        <v>0</v>
      </c>
      <c r="B377" s="23">
        <f>+COUNTIF($K$8:K377,K377)</f>
        <v>0</v>
      </c>
      <c r="C377" s="23" t="str">
        <f t="shared" si="18"/>
        <v>0</v>
      </c>
    </row>
    <row r="378" spans="1:3" x14ac:dyDescent="0.25">
      <c r="A378" s="24">
        <f t="shared" si="17"/>
        <v>0</v>
      </c>
      <c r="B378" s="23">
        <f>+COUNTIF($K$8:K378,K378)</f>
        <v>0</v>
      </c>
      <c r="C378" s="23" t="str">
        <f t="shared" si="18"/>
        <v>0</v>
      </c>
    </row>
    <row r="379" spans="1:3" x14ac:dyDescent="0.25">
      <c r="A379" s="24">
        <f t="shared" si="17"/>
        <v>0</v>
      </c>
      <c r="B379" s="23">
        <f>+COUNTIF($K$8:K379,K379)</f>
        <v>0</v>
      </c>
      <c r="C379" s="23" t="str">
        <f t="shared" si="18"/>
        <v>0</v>
      </c>
    </row>
    <row r="380" spans="1:3" x14ac:dyDescent="0.25">
      <c r="A380" s="24">
        <f t="shared" si="17"/>
        <v>0</v>
      </c>
      <c r="B380" s="23">
        <f>+COUNTIF($K$8:K380,K380)</f>
        <v>0</v>
      </c>
      <c r="C380" s="23" t="str">
        <f t="shared" si="18"/>
        <v>0</v>
      </c>
    </row>
    <row r="381" spans="1:3" x14ac:dyDescent="0.25">
      <c r="A381" s="24">
        <f t="shared" si="17"/>
        <v>0</v>
      </c>
      <c r="B381" s="23">
        <f>+COUNTIF($K$8:K381,K381)</f>
        <v>0</v>
      </c>
      <c r="C381" s="23" t="str">
        <f t="shared" si="18"/>
        <v>0</v>
      </c>
    </row>
    <row r="382" spans="1:3" x14ac:dyDescent="0.25">
      <c r="A382" s="24">
        <f t="shared" si="17"/>
        <v>0</v>
      </c>
      <c r="B382" s="23">
        <f>+COUNTIF($K$8:K382,K382)</f>
        <v>0</v>
      </c>
      <c r="C382" s="23" t="str">
        <f t="shared" si="18"/>
        <v>0</v>
      </c>
    </row>
    <row r="383" spans="1:3" x14ac:dyDescent="0.25">
      <c r="A383" s="24">
        <f t="shared" si="17"/>
        <v>0</v>
      </c>
      <c r="B383" s="23">
        <f>+COUNTIF($K$8:K383,K383)</f>
        <v>0</v>
      </c>
      <c r="C383" s="23" t="str">
        <f t="shared" si="18"/>
        <v>0</v>
      </c>
    </row>
    <row r="384" spans="1:3" x14ac:dyDescent="0.25">
      <c r="A384" s="24">
        <f t="shared" si="17"/>
        <v>0</v>
      </c>
      <c r="B384" s="23">
        <f>+COUNTIF($K$8:K384,K384)</f>
        <v>0</v>
      </c>
      <c r="C384" s="23" t="str">
        <f t="shared" si="18"/>
        <v>0</v>
      </c>
    </row>
    <row r="385" spans="1:3" x14ac:dyDescent="0.25">
      <c r="A385" s="24">
        <f t="shared" si="17"/>
        <v>0</v>
      </c>
      <c r="B385" s="23">
        <f>+COUNTIF($K$8:K385,K385)</f>
        <v>0</v>
      </c>
      <c r="C385" s="23" t="str">
        <f t="shared" si="18"/>
        <v>0</v>
      </c>
    </row>
    <row r="386" spans="1:3" x14ac:dyDescent="0.25">
      <c r="A386" s="24">
        <f t="shared" si="17"/>
        <v>0</v>
      </c>
      <c r="B386" s="23">
        <f>+COUNTIF($K$8:K386,K386)</f>
        <v>0</v>
      </c>
      <c r="C386" s="23" t="str">
        <f t="shared" si="18"/>
        <v>0</v>
      </c>
    </row>
    <row r="387" spans="1:3" x14ac:dyDescent="0.25">
      <c r="A387" s="24">
        <f t="shared" si="17"/>
        <v>0</v>
      </c>
      <c r="B387" s="23">
        <f>+COUNTIF($K$8:K387,K387)</f>
        <v>0</v>
      </c>
      <c r="C387" s="23" t="str">
        <f t="shared" si="18"/>
        <v>0</v>
      </c>
    </row>
    <row r="388" spans="1:3" x14ac:dyDescent="0.25">
      <c r="A388" s="24">
        <f t="shared" si="17"/>
        <v>0</v>
      </c>
      <c r="B388" s="23">
        <f>+COUNTIF($K$8:K388,K388)</f>
        <v>0</v>
      </c>
      <c r="C388" s="23" t="str">
        <f t="shared" si="18"/>
        <v>0</v>
      </c>
    </row>
    <row r="389" spans="1:3" x14ac:dyDescent="0.25">
      <c r="A389" s="24">
        <f t="shared" si="17"/>
        <v>0</v>
      </c>
      <c r="B389" s="23">
        <f>+COUNTIF($K$8:K389,K389)</f>
        <v>0</v>
      </c>
      <c r="C389" s="23" t="str">
        <f t="shared" si="18"/>
        <v>0</v>
      </c>
    </row>
    <row r="390" spans="1:3" x14ac:dyDescent="0.25">
      <c r="A390" s="24">
        <f t="shared" si="17"/>
        <v>0</v>
      </c>
      <c r="B390" s="23">
        <f>+COUNTIF($K$8:K390,K390)</f>
        <v>0</v>
      </c>
      <c r="C390" s="23" t="str">
        <f t="shared" si="18"/>
        <v>0</v>
      </c>
    </row>
    <row r="391" spans="1:3" x14ac:dyDescent="0.25">
      <c r="A391" s="24">
        <f t="shared" si="17"/>
        <v>0</v>
      </c>
      <c r="B391" s="23">
        <f>+COUNTIF($K$8:K391,K391)</f>
        <v>0</v>
      </c>
      <c r="C391" s="23" t="str">
        <f t="shared" si="18"/>
        <v>0</v>
      </c>
    </row>
    <row r="392" spans="1:3" x14ac:dyDescent="0.25">
      <c r="A392" s="24">
        <f t="shared" si="17"/>
        <v>0</v>
      </c>
      <c r="B392" s="23">
        <f>+COUNTIF($K$8:K392,K392)</f>
        <v>0</v>
      </c>
      <c r="C392" s="23" t="str">
        <f t="shared" si="18"/>
        <v>0</v>
      </c>
    </row>
    <row r="393" spans="1:3" x14ac:dyDescent="0.25">
      <c r="A393" s="24">
        <f t="shared" si="17"/>
        <v>0</v>
      </c>
      <c r="B393" s="23">
        <f>+COUNTIF($K$8:K393,K393)</f>
        <v>0</v>
      </c>
      <c r="C393" s="23" t="str">
        <f t="shared" si="18"/>
        <v>0</v>
      </c>
    </row>
    <row r="394" spans="1:3" x14ac:dyDescent="0.25">
      <c r="A394" s="24">
        <f t="shared" si="17"/>
        <v>0</v>
      </c>
      <c r="B394" s="23">
        <f>+COUNTIF($K$8:K394,K394)</f>
        <v>0</v>
      </c>
      <c r="C394" s="23" t="str">
        <f t="shared" si="18"/>
        <v>0</v>
      </c>
    </row>
    <row r="395" spans="1:3" x14ac:dyDescent="0.25">
      <c r="A395" s="24">
        <f t="shared" si="17"/>
        <v>0</v>
      </c>
      <c r="B395" s="23">
        <f>+COUNTIF($K$8:K395,K395)</f>
        <v>0</v>
      </c>
      <c r="C395" s="23" t="str">
        <f t="shared" si="18"/>
        <v>0</v>
      </c>
    </row>
    <row r="396" spans="1:3" x14ac:dyDescent="0.25">
      <c r="A396" s="24">
        <f t="shared" si="17"/>
        <v>0</v>
      </c>
      <c r="B396" s="23">
        <f>+COUNTIF($K$8:K396,K396)</f>
        <v>0</v>
      </c>
      <c r="C396" s="23" t="str">
        <f t="shared" si="18"/>
        <v>0</v>
      </c>
    </row>
    <row r="397" spans="1:3" x14ac:dyDescent="0.25">
      <c r="A397" s="24">
        <f t="shared" si="17"/>
        <v>0</v>
      </c>
      <c r="B397" s="23">
        <f>+COUNTIF($K$8:K397,K397)</f>
        <v>0</v>
      </c>
      <c r="C397" s="23" t="str">
        <f t="shared" si="18"/>
        <v>0</v>
      </c>
    </row>
    <row r="398" spans="1:3" x14ac:dyDescent="0.25">
      <c r="A398" s="24">
        <f t="shared" si="17"/>
        <v>0</v>
      </c>
      <c r="B398" s="23">
        <f>+COUNTIF($K$8:K398,K398)</f>
        <v>0</v>
      </c>
      <c r="C398" s="23" t="str">
        <f t="shared" si="18"/>
        <v>0</v>
      </c>
    </row>
    <row r="399" spans="1:3" x14ac:dyDescent="0.25">
      <c r="A399" s="24">
        <f t="shared" ref="A399:A462" si="19">$K399</f>
        <v>0</v>
      </c>
      <c r="B399" s="23">
        <f>+COUNTIF($K$8:K399,K399)</f>
        <v>0</v>
      </c>
      <c r="C399" s="23" t="str">
        <f t="shared" ref="C399:C462" si="20">+$B399&amp;$M399</f>
        <v>0</v>
      </c>
    </row>
    <row r="400" spans="1:3" x14ac:dyDescent="0.25">
      <c r="A400" s="24">
        <f t="shared" si="19"/>
        <v>0</v>
      </c>
      <c r="B400" s="23">
        <f>+COUNTIF($K$8:K400,K400)</f>
        <v>0</v>
      </c>
      <c r="C400" s="23" t="str">
        <f t="shared" si="20"/>
        <v>0</v>
      </c>
    </row>
    <row r="401" spans="1:3" x14ac:dyDescent="0.25">
      <c r="A401" s="24">
        <f t="shared" si="19"/>
        <v>0</v>
      </c>
      <c r="B401" s="23">
        <f>+COUNTIF($K$8:K401,K401)</f>
        <v>0</v>
      </c>
      <c r="C401" s="23" t="str">
        <f t="shared" si="20"/>
        <v>0</v>
      </c>
    </row>
    <row r="402" spans="1:3" x14ac:dyDescent="0.25">
      <c r="A402" s="24">
        <f t="shared" si="19"/>
        <v>0</v>
      </c>
      <c r="B402" s="23">
        <f>+COUNTIF($K$8:K402,K402)</f>
        <v>0</v>
      </c>
      <c r="C402" s="23" t="str">
        <f t="shared" si="20"/>
        <v>0</v>
      </c>
    </row>
    <row r="403" spans="1:3" x14ac:dyDescent="0.25">
      <c r="A403" s="24">
        <f t="shared" si="19"/>
        <v>0</v>
      </c>
      <c r="B403" s="23">
        <f>+COUNTIF($K$8:K403,K403)</f>
        <v>0</v>
      </c>
      <c r="C403" s="23" t="str">
        <f t="shared" si="20"/>
        <v>0</v>
      </c>
    </row>
    <row r="404" spans="1:3" x14ac:dyDescent="0.25">
      <c r="A404" s="24">
        <f t="shared" si="19"/>
        <v>0</v>
      </c>
      <c r="B404" s="23">
        <f>+COUNTIF($K$8:K404,K404)</f>
        <v>0</v>
      </c>
      <c r="C404" s="23" t="str">
        <f t="shared" si="20"/>
        <v>0</v>
      </c>
    </row>
    <row r="405" spans="1:3" x14ac:dyDescent="0.25">
      <c r="A405" s="24">
        <f t="shared" si="19"/>
        <v>0</v>
      </c>
      <c r="B405" s="23">
        <f>+COUNTIF($K$8:K405,K405)</f>
        <v>0</v>
      </c>
      <c r="C405" s="23" t="str">
        <f t="shared" si="20"/>
        <v>0</v>
      </c>
    </row>
    <row r="406" spans="1:3" x14ac:dyDescent="0.25">
      <c r="A406" s="24">
        <f t="shared" si="19"/>
        <v>0</v>
      </c>
      <c r="B406" s="23">
        <f>+COUNTIF($K$8:K406,K406)</f>
        <v>0</v>
      </c>
      <c r="C406" s="23" t="str">
        <f t="shared" si="20"/>
        <v>0</v>
      </c>
    </row>
    <row r="407" spans="1:3" x14ac:dyDescent="0.25">
      <c r="A407" s="24">
        <f t="shared" si="19"/>
        <v>0</v>
      </c>
      <c r="B407" s="23">
        <f>+COUNTIF($K$8:K407,K407)</f>
        <v>0</v>
      </c>
      <c r="C407" s="23" t="str">
        <f t="shared" si="20"/>
        <v>0</v>
      </c>
    </row>
    <row r="408" spans="1:3" x14ac:dyDescent="0.25">
      <c r="A408" s="24">
        <f t="shared" si="19"/>
        <v>0</v>
      </c>
      <c r="B408" s="23">
        <f>+COUNTIF($K$8:K408,K408)</f>
        <v>0</v>
      </c>
      <c r="C408" s="23" t="str">
        <f t="shared" si="20"/>
        <v>0</v>
      </c>
    </row>
    <row r="409" spans="1:3" x14ac:dyDescent="0.25">
      <c r="A409" s="24">
        <f t="shared" si="19"/>
        <v>0</v>
      </c>
      <c r="B409" s="23">
        <f>+COUNTIF($K$8:K409,K409)</f>
        <v>0</v>
      </c>
      <c r="C409" s="23" t="str">
        <f t="shared" si="20"/>
        <v>0</v>
      </c>
    </row>
    <row r="410" spans="1:3" x14ac:dyDescent="0.25">
      <c r="A410" s="24">
        <f t="shared" si="19"/>
        <v>0</v>
      </c>
      <c r="B410" s="23">
        <f>+COUNTIF($K$8:K410,K410)</f>
        <v>0</v>
      </c>
      <c r="C410" s="23" t="str">
        <f t="shared" si="20"/>
        <v>0</v>
      </c>
    </row>
    <row r="411" spans="1:3" x14ac:dyDescent="0.25">
      <c r="A411" s="24">
        <f t="shared" si="19"/>
        <v>0</v>
      </c>
      <c r="B411" s="23">
        <f>+COUNTIF($K$8:K411,K411)</f>
        <v>0</v>
      </c>
      <c r="C411" s="23" t="str">
        <f t="shared" si="20"/>
        <v>0</v>
      </c>
    </row>
    <row r="412" spans="1:3" x14ac:dyDescent="0.25">
      <c r="A412" s="24">
        <f t="shared" si="19"/>
        <v>0</v>
      </c>
      <c r="B412" s="23">
        <f>+COUNTIF($K$8:K412,K412)</f>
        <v>0</v>
      </c>
      <c r="C412" s="23" t="str">
        <f t="shared" si="20"/>
        <v>0</v>
      </c>
    </row>
    <row r="413" spans="1:3" x14ac:dyDescent="0.25">
      <c r="A413" s="24">
        <f t="shared" si="19"/>
        <v>0</v>
      </c>
      <c r="B413" s="23">
        <f>+COUNTIF($K$8:K413,K413)</f>
        <v>0</v>
      </c>
      <c r="C413" s="23" t="str">
        <f t="shared" si="20"/>
        <v>0</v>
      </c>
    </row>
    <row r="414" spans="1:3" x14ac:dyDescent="0.25">
      <c r="A414" s="24">
        <f t="shared" si="19"/>
        <v>0</v>
      </c>
      <c r="B414" s="23">
        <f>+COUNTIF($K$8:K414,K414)</f>
        <v>0</v>
      </c>
      <c r="C414" s="23" t="str">
        <f t="shared" si="20"/>
        <v>0</v>
      </c>
    </row>
    <row r="415" spans="1:3" x14ac:dyDescent="0.25">
      <c r="A415" s="24">
        <f t="shared" si="19"/>
        <v>0</v>
      </c>
      <c r="B415" s="23">
        <f>+COUNTIF($K$8:K415,K415)</f>
        <v>0</v>
      </c>
      <c r="C415" s="23" t="str">
        <f t="shared" si="20"/>
        <v>0</v>
      </c>
    </row>
    <row r="416" spans="1:3" x14ac:dyDescent="0.25">
      <c r="A416" s="24">
        <f t="shared" si="19"/>
        <v>0</v>
      </c>
      <c r="B416" s="23">
        <f>+COUNTIF($K$8:K416,K416)</f>
        <v>0</v>
      </c>
      <c r="C416" s="23" t="str">
        <f t="shared" si="20"/>
        <v>0</v>
      </c>
    </row>
    <row r="417" spans="1:3" x14ac:dyDescent="0.25">
      <c r="A417" s="24">
        <f t="shared" si="19"/>
        <v>0</v>
      </c>
      <c r="B417" s="23">
        <f>+COUNTIF($K$8:K417,K417)</f>
        <v>0</v>
      </c>
      <c r="C417" s="23" t="str">
        <f t="shared" si="20"/>
        <v>0</v>
      </c>
    </row>
    <row r="418" spans="1:3" x14ac:dyDescent="0.25">
      <c r="A418" s="24">
        <f t="shared" si="19"/>
        <v>0</v>
      </c>
      <c r="B418" s="23">
        <f>+COUNTIF($K$8:K418,K418)</f>
        <v>0</v>
      </c>
      <c r="C418" s="23" t="str">
        <f t="shared" si="20"/>
        <v>0</v>
      </c>
    </row>
    <row r="419" spans="1:3" x14ac:dyDescent="0.25">
      <c r="A419" s="24">
        <f t="shared" si="19"/>
        <v>0</v>
      </c>
      <c r="B419" s="23">
        <f>+COUNTIF($K$8:K419,K419)</f>
        <v>0</v>
      </c>
      <c r="C419" s="23" t="str">
        <f t="shared" si="20"/>
        <v>0</v>
      </c>
    </row>
    <row r="420" spans="1:3" x14ac:dyDescent="0.25">
      <c r="A420" s="24">
        <f t="shared" si="19"/>
        <v>0</v>
      </c>
      <c r="B420" s="23">
        <f>+COUNTIF($K$8:K420,K420)</f>
        <v>0</v>
      </c>
      <c r="C420" s="23" t="str">
        <f t="shared" si="20"/>
        <v>0</v>
      </c>
    </row>
    <row r="421" spans="1:3" x14ac:dyDescent="0.25">
      <c r="A421" s="24">
        <f t="shared" si="19"/>
        <v>0</v>
      </c>
      <c r="B421" s="23">
        <f>+COUNTIF($K$8:K421,K421)</f>
        <v>0</v>
      </c>
      <c r="C421" s="23" t="str">
        <f t="shared" si="20"/>
        <v>0</v>
      </c>
    </row>
    <row r="422" spans="1:3" x14ac:dyDescent="0.25">
      <c r="A422" s="24">
        <f t="shared" si="19"/>
        <v>0</v>
      </c>
      <c r="B422" s="23">
        <f>+COUNTIF($K$8:K422,K422)</f>
        <v>0</v>
      </c>
      <c r="C422" s="23" t="str">
        <f t="shared" si="20"/>
        <v>0</v>
      </c>
    </row>
    <row r="423" spans="1:3" x14ac:dyDescent="0.25">
      <c r="A423" s="24">
        <f t="shared" si="19"/>
        <v>0</v>
      </c>
      <c r="B423" s="23">
        <f>+COUNTIF($K$8:K423,K423)</f>
        <v>0</v>
      </c>
      <c r="C423" s="23" t="str">
        <f t="shared" si="20"/>
        <v>0</v>
      </c>
    </row>
    <row r="424" spans="1:3" x14ac:dyDescent="0.25">
      <c r="A424" s="24">
        <f t="shared" si="19"/>
        <v>0</v>
      </c>
      <c r="B424" s="23">
        <f>+COUNTIF($K$8:K424,K424)</f>
        <v>0</v>
      </c>
      <c r="C424" s="23" t="str">
        <f t="shared" si="20"/>
        <v>0</v>
      </c>
    </row>
    <row r="425" spans="1:3" x14ac:dyDescent="0.25">
      <c r="A425" s="24">
        <f t="shared" si="19"/>
        <v>0</v>
      </c>
      <c r="B425" s="23">
        <f>+COUNTIF($K$8:K425,K425)</f>
        <v>0</v>
      </c>
      <c r="C425" s="23" t="str">
        <f t="shared" si="20"/>
        <v>0</v>
      </c>
    </row>
    <row r="426" spans="1:3" x14ac:dyDescent="0.25">
      <c r="A426" s="24">
        <f t="shared" si="19"/>
        <v>0</v>
      </c>
      <c r="B426" s="23">
        <f>+COUNTIF($K$8:K426,K426)</f>
        <v>0</v>
      </c>
      <c r="C426" s="23" t="str">
        <f t="shared" si="20"/>
        <v>0</v>
      </c>
    </row>
    <row r="427" spans="1:3" x14ac:dyDescent="0.25">
      <c r="A427" s="24">
        <f t="shared" si="19"/>
        <v>0</v>
      </c>
      <c r="B427" s="23">
        <f>+COUNTIF($K$8:K427,K427)</f>
        <v>0</v>
      </c>
      <c r="C427" s="23" t="str">
        <f t="shared" si="20"/>
        <v>0</v>
      </c>
    </row>
    <row r="428" spans="1:3" x14ac:dyDescent="0.25">
      <c r="A428" s="24">
        <f t="shared" si="19"/>
        <v>0</v>
      </c>
      <c r="B428" s="23">
        <f>+COUNTIF($K$8:K428,K428)</f>
        <v>0</v>
      </c>
      <c r="C428" s="23" t="str">
        <f t="shared" si="20"/>
        <v>0</v>
      </c>
    </row>
    <row r="429" spans="1:3" x14ac:dyDescent="0.25">
      <c r="A429" s="24">
        <f t="shared" si="19"/>
        <v>0</v>
      </c>
      <c r="B429" s="23">
        <f>+COUNTIF($K$8:K429,K429)</f>
        <v>0</v>
      </c>
      <c r="C429" s="23" t="str">
        <f t="shared" si="20"/>
        <v>0</v>
      </c>
    </row>
    <row r="430" spans="1:3" x14ac:dyDescent="0.25">
      <c r="A430" s="24">
        <f t="shared" si="19"/>
        <v>0</v>
      </c>
      <c r="B430" s="23">
        <f>+COUNTIF($K$8:K430,K430)</f>
        <v>0</v>
      </c>
      <c r="C430" s="23" t="str">
        <f t="shared" si="20"/>
        <v>0</v>
      </c>
    </row>
    <row r="431" spans="1:3" x14ac:dyDescent="0.25">
      <c r="A431" s="24">
        <f t="shared" si="19"/>
        <v>0</v>
      </c>
      <c r="B431" s="23">
        <f>+COUNTIF($K$8:K431,K431)</f>
        <v>0</v>
      </c>
      <c r="C431" s="23" t="str">
        <f t="shared" si="20"/>
        <v>0</v>
      </c>
    </row>
    <row r="432" spans="1:3" x14ac:dyDescent="0.25">
      <c r="A432" s="24">
        <f t="shared" si="19"/>
        <v>0</v>
      </c>
      <c r="B432" s="23">
        <f>+COUNTIF($K$8:K432,K432)</f>
        <v>0</v>
      </c>
      <c r="C432" s="23" t="str">
        <f t="shared" si="20"/>
        <v>0</v>
      </c>
    </row>
    <row r="433" spans="1:3" x14ac:dyDescent="0.25">
      <c r="A433" s="24">
        <f t="shared" si="19"/>
        <v>0</v>
      </c>
      <c r="B433" s="23">
        <f>+COUNTIF($K$8:K433,K433)</f>
        <v>0</v>
      </c>
      <c r="C433" s="23" t="str">
        <f t="shared" si="20"/>
        <v>0</v>
      </c>
    </row>
    <row r="434" spans="1:3" x14ac:dyDescent="0.25">
      <c r="A434" s="24">
        <f t="shared" si="19"/>
        <v>0</v>
      </c>
      <c r="B434" s="23">
        <f>+COUNTIF($K$8:K434,K434)</f>
        <v>0</v>
      </c>
      <c r="C434" s="23" t="str">
        <f t="shared" si="20"/>
        <v>0</v>
      </c>
    </row>
    <row r="435" spans="1:3" x14ac:dyDescent="0.25">
      <c r="A435" s="24">
        <f t="shared" si="19"/>
        <v>0</v>
      </c>
      <c r="B435" s="23">
        <f>+COUNTIF($K$8:K435,K435)</f>
        <v>0</v>
      </c>
      <c r="C435" s="23" t="str">
        <f t="shared" si="20"/>
        <v>0</v>
      </c>
    </row>
    <row r="436" spans="1:3" x14ac:dyDescent="0.25">
      <c r="A436" s="24">
        <f t="shared" si="19"/>
        <v>0</v>
      </c>
      <c r="B436" s="23">
        <f>+COUNTIF($K$8:K436,K436)</f>
        <v>0</v>
      </c>
      <c r="C436" s="23" t="str">
        <f t="shared" si="20"/>
        <v>0</v>
      </c>
    </row>
    <row r="437" spans="1:3" x14ac:dyDescent="0.25">
      <c r="A437" s="24">
        <f t="shared" si="19"/>
        <v>0</v>
      </c>
      <c r="B437" s="23">
        <f>+COUNTIF($K$8:K437,K437)</f>
        <v>0</v>
      </c>
      <c r="C437" s="23" t="str">
        <f t="shared" si="20"/>
        <v>0</v>
      </c>
    </row>
    <row r="438" spans="1:3" x14ac:dyDescent="0.25">
      <c r="A438" s="24">
        <f t="shared" si="19"/>
        <v>0</v>
      </c>
      <c r="B438" s="23">
        <f>+COUNTIF($K$8:K438,K438)</f>
        <v>0</v>
      </c>
      <c r="C438" s="23" t="str">
        <f t="shared" si="20"/>
        <v>0</v>
      </c>
    </row>
    <row r="439" spans="1:3" x14ac:dyDescent="0.25">
      <c r="A439" s="24">
        <f t="shared" si="19"/>
        <v>0</v>
      </c>
      <c r="C439" s="23" t="str">
        <f t="shared" si="20"/>
        <v/>
      </c>
    </row>
    <row r="440" spans="1:3" x14ac:dyDescent="0.25">
      <c r="A440" s="24">
        <f t="shared" si="19"/>
        <v>0</v>
      </c>
      <c r="C440" s="23" t="str">
        <f t="shared" si="20"/>
        <v/>
      </c>
    </row>
    <row r="441" spans="1:3" x14ac:dyDescent="0.25">
      <c r="A441" s="24">
        <f t="shared" si="19"/>
        <v>0</v>
      </c>
      <c r="C441" s="23" t="str">
        <f t="shared" si="20"/>
        <v/>
      </c>
    </row>
    <row r="442" spans="1:3" x14ac:dyDescent="0.25">
      <c r="A442" s="24">
        <f t="shared" si="19"/>
        <v>0</v>
      </c>
      <c r="C442" s="23" t="str">
        <f t="shared" si="20"/>
        <v/>
      </c>
    </row>
    <row r="443" spans="1:3" x14ac:dyDescent="0.25">
      <c r="A443" s="24">
        <f t="shared" si="19"/>
        <v>0</v>
      </c>
      <c r="C443" s="23" t="str">
        <f t="shared" si="20"/>
        <v/>
      </c>
    </row>
    <row r="444" spans="1:3" x14ac:dyDescent="0.25">
      <c r="A444" s="24">
        <f t="shared" si="19"/>
        <v>0</v>
      </c>
      <c r="C444" s="23" t="str">
        <f t="shared" si="20"/>
        <v/>
      </c>
    </row>
    <row r="445" spans="1:3" x14ac:dyDescent="0.25">
      <c r="A445" s="24">
        <f t="shared" si="19"/>
        <v>0</v>
      </c>
      <c r="C445" s="23" t="str">
        <f t="shared" si="20"/>
        <v/>
      </c>
    </row>
    <row r="446" spans="1:3" x14ac:dyDescent="0.25">
      <c r="A446" s="24">
        <f t="shared" si="19"/>
        <v>0</v>
      </c>
      <c r="C446" s="23" t="str">
        <f t="shared" si="20"/>
        <v/>
      </c>
    </row>
    <row r="447" spans="1:3" x14ac:dyDescent="0.25">
      <c r="A447" s="24">
        <f t="shared" si="19"/>
        <v>0</v>
      </c>
      <c r="C447" s="23" t="str">
        <f t="shared" si="20"/>
        <v/>
      </c>
    </row>
    <row r="448" spans="1:3" x14ac:dyDescent="0.25">
      <c r="A448" s="24">
        <f t="shared" si="19"/>
        <v>0</v>
      </c>
      <c r="C448" s="23" t="str">
        <f t="shared" si="20"/>
        <v/>
      </c>
    </row>
    <row r="449" spans="1:3" x14ac:dyDescent="0.25">
      <c r="A449" s="24">
        <f t="shared" si="19"/>
        <v>0</v>
      </c>
      <c r="C449" s="23" t="str">
        <f t="shared" si="20"/>
        <v/>
      </c>
    </row>
    <row r="450" spans="1:3" x14ac:dyDescent="0.25">
      <c r="A450" s="24">
        <f t="shared" si="19"/>
        <v>0</v>
      </c>
      <c r="C450" s="23" t="str">
        <f t="shared" si="20"/>
        <v/>
      </c>
    </row>
    <row r="451" spans="1:3" x14ac:dyDescent="0.25">
      <c r="A451" s="24">
        <f t="shared" si="19"/>
        <v>0</v>
      </c>
      <c r="C451" s="23" t="str">
        <f t="shared" si="20"/>
        <v/>
      </c>
    </row>
    <row r="452" spans="1:3" x14ac:dyDescent="0.25">
      <c r="A452" s="24">
        <f t="shared" si="19"/>
        <v>0</v>
      </c>
      <c r="C452" s="23" t="str">
        <f t="shared" si="20"/>
        <v/>
      </c>
    </row>
    <row r="453" spans="1:3" x14ac:dyDescent="0.25">
      <c r="A453" s="24">
        <f t="shared" si="19"/>
        <v>0</v>
      </c>
      <c r="C453" s="23" t="str">
        <f t="shared" si="20"/>
        <v/>
      </c>
    </row>
    <row r="454" spans="1:3" x14ac:dyDescent="0.25">
      <c r="A454" s="24">
        <f t="shared" si="19"/>
        <v>0</v>
      </c>
      <c r="C454" s="23" t="str">
        <f t="shared" si="20"/>
        <v/>
      </c>
    </row>
    <row r="455" spans="1:3" x14ac:dyDescent="0.25">
      <c r="A455" s="24">
        <f t="shared" si="19"/>
        <v>0</v>
      </c>
      <c r="C455" s="23" t="str">
        <f t="shared" si="20"/>
        <v/>
      </c>
    </row>
    <row r="456" spans="1:3" x14ac:dyDescent="0.25">
      <c r="A456" s="24">
        <f t="shared" si="19"/>
        <v>0</v>
      </c>
      <c r="C456" s="23" t="str">
        <f t="shared" si="20"/>
        <v/>
      </c>
    </row>
    <row r="457" spans="1:3" x14ac:dyDescent="0.25">
      <c r="A457" s="24">
        <f t="shared" si="19"/>
        <v>0</v>
      </c>
      <c r="C457" s="23" t="str">
        <f t="shared" si="20"/>
        <v/>
      </c>
    </row>
    <row r="458" spans="1:3" x14ac:dyDescent="0.25">
      <c r="A458" s="24">
        <f t="shared" si="19"/>
        <v>0</v>
      </c>
      <c r="C458" s="23" t="str">
        <f t="shared" si="20"/>
        <v/>
      </c>
    </row>
    <row r="459" spans="1:3" x14ac:dyDescent="0.25">
      <c r="A459" s="24">
        <f t="shared" si="19"/>
        <v>0</v>
      </c>
      <c r="C459" s="23" t="str">
        <f t="shared" si="20"/>
        <v/>
      </c>
    </row>
    <row r="460" spans="1:3" x14ac:dyDescent="0.25">
      <c r="A460" s="24">
        <f t="shared" si="19"/>
        <v>0</v>
      </c>
      <c r="C460" s="23" t="str">
        <f t="shared" si="20"/>
        <v/>
      </c>
    </row>
    <row r="461" spans="1:3" x14ac:dyDescent="0.25">
      <c r="A461" s="24">
        <f t="shared" si="19"/>
        <v>0</v>
      </c>
      <c r="C461" s="23" t="str">
        <f t="shared" si="20"/>
        <v/>
      </c>
    </row>
    <row r="462" spans="1:3" x14ac:dyDescent="0.25">
      <c r="A462" s="24">
        <f t="shared" si="19"/>
        <v>0</v>
      </c>
      <c r="C462" s="23" t="str">
        <f t="shared" si="20"/>
        <v/>
      </c>
    </row>
    <row r="463" spans="1:3" x14ac:dyDescent="0.25">
      <c r="A463" s="24">
        <f t="shared" ref="A463:A485" si="21">$K463</f>
        <v>0</v>
      </c>
      <c r="C463" s="23" t="str">
        <f t="shared" ref="C463:C487" si="22">+$B463&amp;$M463</f>
        <v/>
      </c>
    </row>
    <row r="464" spans="1:3" x14ac:dyDescent="0.25">
      <c r="A464" s="24">
        <f t="shared" si="21"/>
        <v>0</v>
      </c>
      <c r="C464" s="23" t="str">
        <f t="shared" si="22"/>
        <v/>
      </c>
    </row>
    <row r="465" spans="1:3" x14ac:dyDescent="0.25">
      <c r="A465" s="24">
        <f t="shared" si="21"/>
        <v>0</v>
      </c>
      <c r="C465" s="23" t="str">
        <f t="shared" si="22"/>
        <v/>
      </c>
    </row>
    <row r="466" spans="1:3" x14ac:dyDescent="0.25">
      <c r="A466" s="24">
        <f t="shared" si="21"/>
        <v>0</v>
      </c>
      <c r="C466" s="23" t="str">
        <f t="shared" si="22"/>
        <v/>
      </c>
    </row>
    <row r="467" spans="1:3" x14ac:dyDescent="0.25">
      <c r="A467" s="24">
        <f t="shared" si="21"/>
        <v>0</v>
      </c>
      <c r="C467" s="23" t="str">
        <f t="shared" si="22"/>
        <v/>
      </c>
    </row>
    <row r="468" spans="1:3" x14ac:dyDescent="0.25">
      <c r="A468" s="24">
        <f t="shared" si="21"/>
        <v>0</v>
      </c>
      <c r="C468" s="23" t="str">
        <f t="shared" si="22"/>
        <v/>
      </c>
    </row>
    <row r="469" spans="1:3" x14ac:dyDescent="0.25">
      <c r="A469" s="24">
        <f t="shared" si="21"/>
        <v>0</v>
      </c>
      <c r="C469" s="23" t="str">
        <f t="shared" si="22"/>
        <v/>
      </c>
    </row>
    <row r="470" spans="1:3" x14ac:dyDescent="0.25">
      <c r="A470" s="24">
        <f t="shared" si="21"/>
        <v>0</v>
      </c>
      <c r="C470" s="23" t="str">
        <f t="shared" si="22"/>
        <v/>
      </c>
    </row>
    <row r="471" spans="1:3" x14ac:dyDescent="0.25">
      <c r="A471" s="24">
        <f t="shared" si="21"/>
        <v>0</v>
      </c>
      <c r="C471" s="23" t="str">
        <f t="shared" si="22"/>
        <v/>
      </c>
    </row>
    <row r="472" spans="1:3" x14ac:dyDescent="0.25">
      <c r="A472" s="24">
        <f t="shared" si="21"/>
        <v>0</v>
      </c>
      <c r="C472" s="23" t="str">
        <f t="shared" si="22"/>
        <v/>
      </c>
    </row>
    <row r="473" spans="1:3" x14ac:dyDescent="0.25">
      <c r="A473" s="24">
        <f t="shared" si="21"/>
        <v>0</v>
      </c>
      <c r="C473" s="23" t="str">
        <f t="shared" si="22"/>
        <v/>
      </c>
    </row>
    <row r="474" spans="1:3" x14ac:dyDescent="0.25">
      <c r="A474" s="24">
        <f t="shared" si="21"/>
        <v>0</v>
      </c>
      <c r="C474" s="23" t="str">
        <f t="shared" si="22"/>
        <v/>
      </c>
    </row>
    <row r="475" spans="1:3" x14ac:dyDescent="0.25">
      <c r="A475" s="24">
        <f t="shared" si="21"/>
        <v>0</v>
      </c>
      <c r="C475" s="23" t="str">
        <f t="shared" si="22"/>
        <v/>
      </c>
    </row>
    <row r="476" spans="1:3" x14ac:dyDescent="0.25">
      <c r="A476" s="24">
        <f t="shared" si="21"/>
        <v>0</v>
      </c>
      <c r="C476" s="23" t="str">
        <f t="shared" si="22"/>
        <v/>
      </c>
    </row>
    <row r="477" spans="1:3" x14ac:dyDescent="0.25">
      <c r="A477" s="24">
        <f t="shared" si="21"/>
        <v>0</v>
      </c>
      <c r="C477" s="23" t="str">
        <f t="shared" si="22"/>
        <v/>
      </c>
    </row>
    <row r="478" spans="1:3" x14ac:dyDescent="0.25">
      <c r="A478" s="24">
        <f t="shared" si="21"/>
        <v>0</v>
      </c>
      <c r="C478" s="23" t="str">
        <f t="shared" si="22"/>
        <v/>
      </c>
    </row>
    <row r="479" spans="1:3" x14ac:dyDescent="0.25">
      <c r="A479" s="24">
        <f t="shared" si="21"/>
        <v>0</v>
      </c>
      <c r="C479" s="23" t="str">
        <f t="shared" si="22"/>
        <v/>
      </c>
    </row>
    <row r="480" spans="1:3" x14ac:dyDescent="0.25">
      <c r="A480" s="24">
        <f t="shared" si="21"/>
        <v>0</v>
      </c>
      <c r="C480" s="23" t="str">
        <f t="shared" si="22"/>
        <v/>
      </c>
    </row>
    <row r="481" spans="1:3" x14ac:dyDescent="0.25">
      <c r="A481" s="24">
        <f t="shared" si="21"/>
        <v>0</v>
      </c>
      <c r="C481" s="23" t="str">
        <f t="shared" si="22"/>
        <v/>
      </c>
    </row>
    <row r="482" spans="1:3" x14ac:dyDescent="0.25">
      <c r="A482" s="24">
        <f t="shared" si="21"/>
        <v>0</v>
      </c>
      <c r="C482" s="23" t="str">
        <f t="shared" si="22"/>
        <v/>
      </c>
    </row>
    <row r="483" spans="1:3" x14ac:dyDescent="0.25">
      <c r="A483" s="24">
        <f t="shared" si="21"/>
        <v>0</v>
      </c>
      <c r="C483" s="23" t="str">
        <f t="shared" si="22"/>
        <v/>
      </c>
    </row>
    <row r="484" spans="1:3" x14ac:dyDescent="0.25">
      <c r="A484" s="24">
        <f t="shared" si="21"/>
        <v>0</v>
      </c>
      <c r="C484" s="23" t="str">
        <f t="shared" si="22"/>
        <v/>
      </c>
    </row>
    <row r="485" spans="1:3" x14ac:dyDescent="0.25">
      <c r="A485" s="24">
        <f t="shared" si="21"/>
        <v>0</v>
      </c>
      <c r="C485" s="23" t="str">
        <f t="shared" si="22"/>
        <v/>
      </c>
    </row>
    <row r="486" spans="1:3" x14ac:dyDescent="0.25">
      <c r="C486" s="23" t="str">
        <f t="shared" si="22"/>
        <v/>
      </c>
    </row>
    <row r="487" spans="1:3" x14ac:dyDescent="0.25">
      <c r="C487" s="23" t="str">
        <f t="shared" si="22"/>
        <v/>
      </c>
    </row>
  </sheetData>
  <sheetProtection formatCells="0" formatColumns="0" formatRows="0" insertRows="0" sort="0" autoFilter="0"/>
  <autoFilter ref="B7:AD344" xr:uid="{03BDA607-75FA-45B0-98C6-6A9FDDC4C61F}"/>
  <mergeCells count="11">
    <mergeCell ref="H2:J2"/>
    <mergeCell ref="E26:R26"/>
    <mergeCell ref="K33:K34"/>
    <mergeCell ref="L33:L34"/>
    <mergeCell ref="N33:N34"/>
    <mergeCell ref="E42:R42"/>
    <mergeCell ref="N13:N14"/>
    <mergeCell ref="N8:N11"/>
    <mergeCell ref="N28:N30"/>
    <mergeCell ref="L28:L30"/>
    <mergeCell ref="K28:K30"/>
  </mergeCells>
  <phoneticPr fontId="25" type="noConversion"/>
  <dataValidations count="3">
    <dataValidation type="list" allowBlank="1" showInputMessage="1" showErrorMessage="1" sqref="E3:F5" xr:uid="{9915D276-3147-4574-8953-034A1297C5C9}">
      <formula1>"Oui, Non"</formula1>
    </dataValidation>
    <dataValidation type="list" allowBlank="1" showInputMessage="1" showErrorMessage="1" sqref="P74:P1048576 P43 P39:P41 P27:P37 P3:P25 P45:P67" xr:uid="{2A1186A4-3029-4E7D-8492-46F657ECFB0A}">
      <formula1>#REF!</formula1>
    </dataValidation>
    <dataValidation type="list" showInputMessage="1" showErrorMessage="1" sqref="H2:J2" xr:uid="{9F8F27E8-9662-4DDB-8035-FDAB3AC285E2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2667B1-987C-4C6B-A92A-EE36ACA39B93}">
          <x14:formula1>
            <xm:f>Coordonnées!$D$2:$D$31</xm:f>
          </x14:formula1>
          <xm:sqref>Q66:Q106 Q64:R64 Q60:Q61 Q52:Q58 R65:R797 R41 Q8:Q24 Q28:Q41 Q45:Q49 Q20:R24 Q43:R44 R45:R63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E01B-5FFE-4806-A1D4-C7088126637B}">
  <sheetPr codeName="Feuil8"/>
  <dimension ref="A1:K57"/>
  <sheetViews>
    <sheetView workbookViewId="0">
      <pane ySplit="1" topLeftCell="A16" activePane="bottomLeft" state="frozen"/>
      <selection pane="bottomLeft" activeCell="E26" sqref="E26"/>
    </sheetView>
  </sheetViews>
  <sheetFormatPr baseColWidth="10" defaultColWidth="11.42578125" defaultRowHeight="15" x14ac:dyDescent="0.25"/>
  <cols>
    <col min="1" max="1" width="25.85546875" style="3" bestFit="1" customWidth="1"/>
    <col min="2" max="2" width="26.5703125" style="1" bestFit="1" customWidth="1"/>
    <col min="3" max="3" width="26.5703125" style="1" customWidth="1"/>
    <col min="4" max="4" width="21.85546875" style="55" customWidth="1"/>
    <col min="5" max="5" width="43.140625" style="1" customWidth="1"/>
    <col min="6" max="6" width="28.5703125" style="1" hidden="1" customWidth="1"/>
    <col min="7" max="7" width="54.28515625" style="1" hidden="1" customWidth="1"/>
    <col min="8" max="8" width="28.5703125" style="1" hidden="1" customWidth="1"/>
    <col min="9" max="9" width="23" style="1" hidden="1" customWidth="1"/>
    <col min="10" max="10" width="37.5703125" style="1" hidden="1" customWidth="1"/>
    <col min="11" max="11" width="15.7109375" style="1" hidden="1" customWidth="1"/>
    <col min="12" max="16384" width="11.42578125" style="1"/>
  </cols>
  <sheetData>
    <row r="1" spans="1:11" s="9" customFormat="1" ht="48" thickBot="1" x14ac:dyDescent="0.3">
      <c r="A1" s="6" t="s">
        <v>22</v>
      </c>
      <c r="B1" s="6" t="s">
        <v>20</v>
      </c>
      <c r="C1" s="6" t="s">
        <v>85</v>
      </c>
      <c r="D1" s="6" t="str">
        <f t="shared" ref="D1" si="0">CONCATENATE(LEFT($C1,1),". ",$B1)</f>
        <v>P. Nom</v>
      </c>
      <c r="E1" s="6" t="s">
        <v>21</v>
      </c>
      <c r="F1" s="7" t="s">
        <v>28</v>
      </c>
      <c r="G1" s="7" t="s">
        <v>12</v>
      </c>
      <c r="H1" s="7" t="s">
        <v>110</v>
      </c>
      <c r="I1" s="60" t="s">
        <v>17</v>
      </c>
      <c r="J1" s="7" t="s">
        <v>23</v>
      </c>
      <c r="K1" s="8" t="s">
        <v>24</v>
      </c>
    </row>
    <row r="2" spans="1:11" ht="15.75" x14ac:dyDescent="0.25">
      <c r="A2" s="4"/>
      <c r="B2" s="130" t="s">
        <v>120</v>
      </c>
      <c r="C2" s="130" t="s">
        <v>104</v>
      </c>
      <c r="D2" s="130" t="str">
        <f>CONCATENATE(LEFT($C2,1),". ",$B2)</f>
        <v>J. Pironet</v>
      </c>
      <c r="E2" s="130" t="s">
        <v>121</v>
      </c>
      <c r="F2" s="130"/>
      <c r="G2" s="130" t="s">
        <v>122</v>
      </c>
      <c r="H2" s="47"/>
      <c r="I2" s="47"/>
      <c r="J2" s="47"/>
      <c r="K2" s="5"/>
    </row>
    <row r="3" spans="1:11" ht="15.75" x14ac:dyDescent="0.25">
      <c r="A3" s="4"/>
      <c r="B3" s="130" t="s">
        <v>123</v>
      </c>
      <c r="C3" s="130" t="s">
        <v>124</v>
      </c>
      <c r="D3" s="130" t="str">
        <f t="shared" ref="D3:D31" si="1">CONCATENATE(LEFT($C3,1),". ",$B3)</f>
        <v>L. Timmermans</v>
      </c>
      <c r="E3" s="61" t="s">
        <v>125</v>
      </c>
      <c r="F3" s="130"/>
      <c r="G3" s="130" t="s">
        <v>126</v>
      </c>
      <c r="H3" s="47"/>
      <c r="I3" s="47"/>
      <c r="J3" s="2"/>
      <c r="K3" s="2"/>
    </row>
    <row r="4" spans="1:11" ht="15.75" x14ac:dyDescent="0.25">
      <c r="A4" s="4"/>
      <c r="B4" s="130" t="s">
        <v>127</v>
      </c>
      <c r="C4" s="130" t="s">
        <v>106</v>
      </c>
      <c r="D4" s="130" t="str">
        <f t="shared" si="1"/>
        <v>V. Dumonceau</v>
      </c>
      <c r="E4" s="130" t="s">
        <v>128</v>
      </c>
      <c r="F4" s="130"/>
      <c r="G4" s="130" t="s">
        <v>122</v>
      </c>
      <c r="H4" s="47"/>
      <c r="I4" s="47"/>
      <c r="J4" s="2"/>
      <c r="K4" s="2"/>
    </row>
    <row r="5" spans="1:11" ht="15.75" x14ac:dyDescent="0.25">
      <c r="A5" s="4"/>
      <c r="B5" s="130" t="s">
        <v>129</v>
      </c>
      <c r="C5" s="130" t="s">
        <v>105</v>
      </c>
      <c r="D5" s="130" t="str">
        <f t="shared" si="1"/>
        <v>N. Twité</v>
      </c>
      <c r="E5" s="130" t="s">
        <v>130</v>
      </c>
      <c r="F5" s="130"/>
      <c r="G5" s="130" t="s">
        <v>122</v>
      </c>
      <c r="H5" s="47"/>
      <c r="I5" s="47"/>
      <c r="J5" s="2"/>
      <c r="K5" s="2"/>
    </row>
    <row r="6" spans="1:11" ht="15.75" x14ac:dyDescent="0.25">
      <c r="A6" s="4"/>
      <c r="B6" s="130" t="s">
        <v>131</v>
      </c>
      <c r="C6" s="130" t="s">
        <v>132</v>
      </c>
      <c r="D6" s="130" t="str">
        <f t="shared" si="1"/>
        <v>B. Kakiesse</v>
      </c>
      <c r="E6" s="61" t="s">
        <v>133</v>
      </c>
      <c r="F6" s="130"/>
      <c r="G6" s="130" t="s">
        <v>134</v>
      </c>
      <c r="H6" s="47"/>
      <c r="I6" s="47"/>
      <c r="J6" s="2"/>
      <c r="K6" s="2"/>
    </row>
    <row r="7" spans="1:11" ht="15.75" x14ac:dyDescent="0.25">
      <c r="A7" s="4"/>
      <c r="B7" s="130" t="s">
        <v>135</v>
      </c>
      <c r="C7" s="130" t="s">
        <v>136</v>
      </c>
      <c r="D7" s="130" t="str">
        <f t="shared" si="1"/>
        <v>D. Ayadi</v>
      </c>
      <c r="E7" s="130" t="s">
        <v>137</v>
      </c>
      <c r="F7" s="130"/>
      <c r="G7" s="130" t="s">
        <v>122</v>
      </c>
      <c r="H7" s="47"/>
      <c r="I7" s="47"/>
      <c r="J7" s="2"/>
      <c r="K7" s="2"/>
    </row>
    <row r="8" spans="1:11" ht="15.75" x14ac:dyDescent="0.25">
      <c r="A8" s="4"/>
      <c r="B8" s="130" t="s">
        <v>138</v>
      </c>
      <c r="C8" s="130" t="s">
        <v>139</v>
      </c>
      <c r="D8" s="130" t="str">
        <f t="shared" si="1"/>
        <v>F. Beauthier</v>
      </c>
      <c r="E8" s="61" t="s">
        <v>140</v>
      </c>
      <c r="F8" s="130"/>
      <c r="G8" s="130" t="s">
        <v>122</v>
      </c>
      <c r="H8" s="61"/>
      <c r="I8" s="47"/>
      <c r="J8" s="2"/>
      <c r="K8" s="2"/>
    </row>
    <row r="9" spans="1:11" ht="15.75" x14ac:dyDescent="0.25">
      <c r="A9" s="4"/>
      <c r="B9" s="130" t="s">
        <v>141</v>
      </c>
      <c r="C9" s="130" t="s">
        <v>142</v>
      </c>
      <c r="D9" s="130" t="str">
        <f t="shared" si="1"/>
        <v>F. Schuind</v>
      </c>
      <c r="E9" s="61" t="s">
        <v>143</v>
      </c>
      <c r="F9" s="130"/>
      <c r="G9" s="130" t="s">
        <v>144</v>
      </c>
      <c r="H9" s="47"/>
      <c r="I9" s="47"/>
      <c r="J9" s="2"/>
      <c r="K9" s="2"/>
    </row>
    <row r="10" spans="1:11" ht="15.75" x14ac:dyDescent="0.25">
      <c r="A10" s="4"/>
      <c r="B10" s="130" t="s">
        <v>145</v>
      </c>
      <c r="C10" s="130" t="s">
        <v>146</v>
      </c>
      <c r="D10" s="130" t="str">
        <f t="shared" si="1"/>
        <v>F. El Founas</v>
      </c>
      <c r="E10" s="61" t="s">
        <v>147</v>
      </c>
      <c r="F10" s="130"/>
      <c r="G10" s="130" t="s">
        <v>148</v>
      </c>
      <c r="H10" s="47"/>
      <c r="I10" s="47"/>
      <c r="J10" s="2"/>
      <c r="K10" s="2"/>
    </row>
    <row r="11" spans="1:11" ht="15.75" x14ac:dyDescent="0.25">
      <c r="A11" s="4"/>
      <c r="B11" s="130" t="s">
        <v>149</v>
      </c>
      <c r="C11" s="130" t="s">
        <v>109</v>
      </c>
      <c r="D11" s="130" t="str">
        <f t="shared" si="1"/>
        <v>P. Van de Borne</v>
      </c>
      <c r="E11" s="130" t="s">
        <v>150</v>
      </c>
      <c r="F11" s="130"/>
      <c r="G11" s="130" t="s">
        <v>148</v>
      </c>
      <c r="H11" s="47"/>
      <c r="I11" s="47"/>
      <c r="J11" s="2"/>
      <c r="K11" s="2"/>
    </row>
    <row r="12" spans="1:11" ht="15.75" x14ac:dyDescent="0.25">
      <c r="A12" s="4"/>
      <c r="B12" s="130" t="s">
        <v>151</v>
      </c>
      <c r="C12" s="130" t="s">
        <v>152</v>
      </c>
      <c r="D12" s="130" t="str">
        <f t="shared" si="1"/>
        <v>C. Tomberg</v>
      </c>
      <c r="E12" s="61" t="s">
        <v>153</v>
      </c>
      <c r="F12" s="130"/>
      <c r="G12" s="130" t="s">
        <v>154</v>
      </c>
      <c r="H12" s="47"/>
      <c r="I12" s="47"/>
      <c r="J12" s="2"/>
      <c r="K12" s="2"/>
    </row>
    <row r="13" spans="1:11" ht="15.75" x14ac:dyDescent="0.25">
      <c r="A13" s="4"/>
      <c r="B13" s="130" t="s">
        <v>155</v>
      </c>
      <c r="C13" s="130" t="s">
        <v>156</v>
      </c>
      <c r="D13" s="130" t="str">
        <f t="shared" si="1"/>
        <v xml:space="preserve">M. Kambiz </v>
      </c>
      <c r="E13" s="61" t="s">
        <v>157</v>
      </c>
      <c r="F13" s="130"/>
      <c r="G13" s="130" t="s">
        <v>148</v>
      </c>
      <c r="H13" s="76"/>
      <c r="I13" s="76"/>
      <c r="J13" s="47"/>
      <c r="K13" s="2"/>
    </row>
    <row r="14" spans="1:11" ht="15.75" x14ac:dyDescent="0.25">
      <c r="A14" s="4"/>
      <c r="B14" s="130" t="s">
        <v>158</v>
      </c>
      <c r="C14" s="130" t="s">
        <v>159</v>
      </c>
      <c r="D14" s="130" t="str">
        <f t="shared" si="1"/>
        <v>A. Madani</v>
      </c>
      <c r="E14" s="61" t="s">
        <v>160</v>
      </c>
      <c r="F14" s="130"/>
      <c r="G14" s="130" t="s">
        <v>148</v>
      </c>
      <c r="H14" s="47"/>
      <c r="I14" s="47"/>
      <c r="J14" s="2"/>
      <c r="K14" s="2"/>
    </row>
    <row r="15" spans="1:11" ht="15.75" x14ac:dyDescent="0.25">
      <c r="A15" s="4"/>
      <c r="B15" s="130" t="s">
        <v>161</v>
      </c>
      <c r="C15" s="130" t="s">
        <v>162</v>
      </c>
      <c r="D15" s="130" t="str">
        <f t="shared" si="1"/>
        <v>F. Jacobs</v>
      </c>
      <c r="E15" s="61" t="s">
        <v>163</v>
      </c>
      <c r="F15" s="130"/>
      <c r="G15" s="130" t="s">
        <v>148</v>
      </c>
      <c r="H15" s="47"/>
      <c r="I15" s="47"/>
      <c r="J15" s="2"/>
      <c r="K15" s="2"/>
    </row>
    <row r="16" spans="1:11" ht="15.75" x14ac:dyDescent="0.25">
      <c r="A16" s="4"/>
      <c r="B16" s="130" t="s">
        <v>164</v>
      </c>
      <c r="C16" s="130" t="s">
        <v>165</v>
      </c>
      <c r="D16" s="130" t="str">
        <f t="shared" si="1"/>
        <v>A. Bostan</v>
      </c>
      <c r="E16" s="61" t="s">
        <v>166</v>
      </c>
      <c r="F16" s="130"/>
      <c r="G16" s="130" t="s">
        <v>148</v>
      </c>
      <c r="H16" s="47"/>
      <c r="I16" s="47"/>
      <c r="J16" s="2"/>
      <c r="K16" s="2"/>
    </row>
    <row r="17" spans="1:11" ht="15.75" x14ac:dyDescent="0.25">
      <c r="A17" s="4"/>
      <c r="B17" s="130" t="s">
        <v>167</v>
      </c>
      <c r="C17" s="130" t="s">
        <v>168</v>
      </c>
      <c r="D17" s="130" t="str">
        <f t="shared" si="1"/>
        <v>J. De Mol</v>
      </c>
      <c r="E17" s="61" t="s">
        <v>169</v>
      </c>
      <c r="F17" s="130"/>
      <c r="G17" s="130" t="s">
        <v>148</v>
      </c>
      <c r="H17" s="47"/>
      <c r="I17" s="47"/>
      <c r="J17" s="2"/>
      <c r="K17" s="2"/>
    </row>
    <row r="18" spans="1:11" ht="15.75" x14ac:dyDescent="0.25">
      <c r="A18" s="4"/>
      <c r="B18" s="130" t="s">
        <v>170</v>
      </c>
      <c r="C18" s="130" t="s">
        <v>171</v>
      </c>
      <c r="D18" s="130" t="str">
        <f t="shared" si="1"/>
        <v>C. Hennaux</v>
      </c>
      <c r="E18" s="61" t="s">
        <v>172</v>
      </c>
      <c r="F18" s="130"/>
      <c r="G18" s="130" t="s">
        <v>148</v>
      </c>
      <c r="H18"/>
      <c r="I18" s="77"/>
      <c r="J18" s="47"/>
      <c r="K18" s="2"/>
    </row>
    <row r="19" spans="1:11" ht="15.75" x14ac:dyDescent="0.25">
      <c r="A19" s="4"/>
      <c r="B19" s="130" t="s">
        <v>173</v>
      </c>
      <c r="C19" s="130" t="s">
        <v>174</v>
      </c>
      <c r="D19" s="130" t="str">
        <f t="shared" si="1"/>
        <v>K. Hutsebaut</v>
      </c>
      <c r="E19" s="61" t="s">
        <v>175</v>
      </c>
      <c r="F19" s="130"/>
      <c r="G19" s="130" t="s">
        <v>148</v>
      </c>
      <c r="H19" s="47"/>
      <c r="I19" s="47"/>
      <c r="J19" s="2"/>
      <c r="K19" s="2"/>
    </row>
    <row r="20" spans="1:11" ht="15.75" x14ac:dyDescent="0.25">
      <c r="A20" s="4"/>
      <c r="B20" s="130" t="s">
        <v>176</v>
      </c>
      <c r="C20" s="130" t="s">
        <v>177</v>
      </c>
      <c r="D20" s="130" t="str">
        <f t="shared" si="1"/>
        <v>D. Lauwers</v>
      </c>
      <c r="E20" s="131"/>
      <c r="F20" s="130"/>
      <c r="G20" s="130" t="s">
        <v>148</v>
      </c>
      <c r="H20" s="12"/>
      <c r="I20" s="12"/>
      <c r="J20" s="2"/>
      <c r="K20" s="2"/>
    </row>
    <row r="21" spans="1:11" ht="15.75" x14ac:dyDescent="0.25">
      <c r="A21" s="4"/>
      <c r="B21" s="130" t="s">
        <v>178</v>
      </c>
      <c r="C21" s="130" t="s">
        <v>179</v>
      </c>
      <c r="D21" s="130" t="str">
        <f t="shared" si="1"/>
        <v>P. De Saives</v>
      </c>
      <c r="E21" s="130" t="s">
        <v>180</v>
      </c>
      <c r="F21" s="130"/>
      <c r="G21" s="130" t="s">
        <v>148</v>
      </c>
      <c r="H21" s="47"/>
      <c r="I21" s="47"/>
      <c r="J21" s="2"/>
      <c r="K21" s="2"/>
    </row>
    <row r="22" spans="1:11" ht="15.75" x14ac:dyDescent="0.25">
      <c r="A22" s="4"/>
      <c r="B22" s="130" t="s">
        <v>181</v>
      </c>
      <c r="C22" s="130" t="s">
        <v>182</v>
      </c>
      <c r="D22" s="130" t="str">
        <f t="shared" si="1"/>
        <v>C. Melot</v>
      </c>
      <c r="E22" s="130" t="s">
        <v>183</v>
      </c>
      <c r="F22" s="130"/>
      <c r="G22" s="130" t="s">
        <v>148</v>
      </c>
      <c r="H22" s="47"/>
      <c r="I22" s="47"/>
      <c r="J22" s="2"/>
      <c r="K22" s="2"/>
    </row>
    <row r="23" spans="1:11" ht="15.75" x14ac:dyDescent="0.25">
      <c r="A23" s="4"/>
      <c r="B23" s="130" t="s">
        <v>184</v>
      </c>
      <c r="C23" s="130" t="s">
        <v>185</v>
      </c>
      <c r="D23" s="130" t="str">
        <f t="shared" si="1"/>
        <v xml:space="preserve">T. Papadapoulos </v>
      </c>
      <c r="E23" s="130" t="s">
        <v>186</v>
      </c>
      <c r="F23" s="130"/>
      <c r="G23" s="130" t="s">
        <v>148</v>
      </c>
      <c r="H23" s="47"/>
      <c r="I23" s="47"/>
      <c r="J23" s="2"/>
      <c r="K23" s="2"/>
    </row>
    <row r="24" spans="1:11" ht="15.75" x14ac:dyDescent="0.25">
      <c r="A24" s="4"/>
      <c r="B24" s="130" t="s">
        <v>187</v>
      </c>
      <c r="C24" s="130" t="s">
        <v>188</v>
      </c>
      <c r="D24" s="130" t="str">
        <f t="shared" si="1"/>
        <v>J. Werquin</v>
      </c>
      <c r="E24" s="130" t="s">
        <v>189</v>
      </c>
      <c r="F24" s="130"/>
      <c r="G24" s="130" t="s">
        <v>190</v>
      </c>
      <c r="H24" s="47"/>
      <c r="I24" s="47"/>
      <c r="J24" s="2"/>
      <c r="K24" s="2"/>
    </row>
    <row r="25" spans="1:11" ht="15.75" x14ac:dyDescent="0.25">
      <c r="A25" s="4"/>
      <c r="B25" s="130" t="s">
        <v>191</v>
      </c>
      <c r="C25" s="130" t="s">
        <v>108</v>
      </c>
      <c r="D25" s="130" t="str">
        <f t="shared" si="1"/>
        <v>I. Lutte</v>
      </c>
      <c r="E25" s="61" t="s">
        <v>192</v>
      </c>
      <c r="F25" s="130"/>
      <c r="G25" s="130" t="s">
        <v>193</v>
      </c>
      <c r="H25" s="47"/>
      <c r="I25" s="47"/>
      <c r="J25" s="2"/>
      <c r="K25" s="2"/>
    </row>
    <row r="26" spans="1:11" ht="15.75" x14ac:dyDescent="0.25">
      <c r="A26" s="4"/>
      <c r="B26" s="130" t="s">
        <v>194</v>
      </c>
      <c r="C26" s="130" t="s">
        <v>195</v>
      </c>
      <c r="D26" s="130" t="str">
        <f t="shared" si="1"/>
        <v>F. Roggen</v>
      </c>
      <c r="E26" s="61" t="s">
        <v>226</v>
      </c>
      <c r="F26" s="130"/>
      <c r="G26" s="130"/>
      <c r="H26" s="47"/>
      <c r="I26" s="47"/>
      <c r="J26" s="2"/>
      <c r="K26" s="2"/>
    </row>
    <row r="27" spans="1:11" ht="15.75" x14ac:dyDescent="0.25">
      <c r="A27" s="4"/>
      <c r="B27" s="130"/>
      <c r="C27" s="130"/>
      <c r="D27" s="130" t="str">
        <f>CONCATENATE(LEFT($C27,1),". ",$B27)</f>
        <v xml:space="preserve">. </v>
      </c>
      <c r="E27" s="61" t="s">
        <v>137</v>
      </c>
      <c r="F27" s="130"/>
      <c r="G27" s="130"/>
      <c r="H27" s="47"/>
      <c r="I27" s="47"/>
      <c r="J27" s="2"/>
      <c r="K27" s="2"/>
    </row>
    <row r="28" spans="1:11" ht="15.75" x14ac:dyDescent="0.25">
      <c r="A28" s="4"/>
      <c r="B28" s="130"/>
      <c r="C28" s="130"/>
      <c r="D28" s="130" t="str">
        <f t="shared" si="1"/>
        <v xml:space="preserve">. </v>
      </c>
      <c r="E28"/>
      <c r="F28" s="130"/>
      <c r="G28" s="130"/>
      <c r="H28" s="47"/>
      <c r="I28" s="47"/>
      <c r="J28" s="2"/>
      <c r="K28" s="2"/>
    </row>
    <row r="29" spans="1:11" ht="15.75" x14ac:dyDescent="0.25">
      <c r="A29" s="4"/>
      <c r="B29" s="130" t="s">
        <v>196</v>
      </c>
      <c r="C29" s="130" t="s">
        <v>107</v>
      </c>
      <c r="D29" s="130" t="str">
        <f t="shared" si="1"/>
        <v xml:space="preserve">D. Vanpee </v>
      </c>
      <c r="E29" s="61" t="s">
        <v>197</v>
      </c>
      <c r="F29" s="130"/>
      <c r="G29" s="130" t="s">
        <v>198</v>
      </c>
      <c r="H29" s="47"/>
      <c r="I29" s="47"/>
      <c r="J29" s="47"/>
      <c r="K29" s="2"/>
    </row>
    <row r="30" spans="1:11" ht="15.75" x14ac:dyDescent="0.25">
      <c r="A30" s="4"/>
      <c r="B30" s="130" t="s">
        <v>199</v>
      </c>
      <c r="C30" s="130" t="s">
        <v>109</v>
      </c>
      <c r="D30" s="130" t="str">
        <f t="shared" si="1"/>
        <v>P. Boxho</v>
      </c>
      <c r="E30" s="130" t="s">
        <v>200</v>
      </c>
      <c r="F30" s="130"/>
      <c r="G30" s="130" t="s">
        <v>198</v>
      </c>
      <c r="H30" s="47"/>
      <c r="I30" s="47"/>
      <c r="J30" s="47"/>
      <c r="K30" s="2"/>
    </row>
    <row r="31" spans="1:11" ht="15.75" x14ac:dyDescent="0.25">
      <c r="A31" s="4"/>
      <c r="B31" s="130" t="s">
        <v>201</v>
      </c>
      <c r="C31" s="130" t="s">
        <v>202</v>
      </c>
      <c r="D31" s="130" t="str">
        <f t="shared" si="1"/>
        <v>G. Schmit</v>
      </c>
      <c r="E31" s="130" t="s">
        <v>203</v>
      </c>
      <c r="F31" s="130"/>
      <c r="G31" s="130" t="s">
        <v>198</v>
      </c>
      <c r="H31" s="47"/>
      <c r="I31" s="47"/>
      <c r="J31" s="2"/>
      <c r="K31" s="2"/>
    </row>
    <row r="32" spans="1:11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</sheetData>
  <autoFilter ref="A1:K31" xr:uid="{1F2D3A5F-3405-4D9B-92B3-E6D46C0CEE3B}">
    <sortState xmlns:xlrd2="http://schemas.microsoft.com/office/spreadsheetml/2017/richdata2" ref="A2:K31">
      <sortCondition ref="B1:B31"/>
    </sortState>
  </autoFilter>
  <dataValidations count="1">
    <dataValidation type="list" allowBlank="1" showInputMessage="1" showErrorMessage="1" sqref="A2:A31" xr:uid="{CC39BD95-978A-4069-9807-06D8CBFD0676}">
      <formula1>#REF!</formula1>
    </dataValidation>
  </dataValidations>
  <hyperlinks>
    <hyperlink ref="E3" r:id="rId1" xr:uid="{9CE66194-77A5-407F-AFDA-4A57B0831566}"/>
    <hyperlink ref="E6" r:id="rId2" xr:uid="{9CB3CA84-B82C-4A4A-A961-32C3A9FC0E54}"/>
    <hyperlink ref="E8" r:id="rId3" xr:uid="{B2973847-822B-45EA-B11E-B14816D55664}"/>
    <hyperlink ref="E9" r:id="rId4" xr:uid="{0D437A4D-C308-402C-A6B3-BBBF1132CB4E}"/>
    <hyperlink ref="E25" r:id="rId5" xr:uid="{EC425978-DF26-4ACF-BF0B-C2B9A309B954}"/>
    <hyperlink ref="E18" r:id="rId6" xr:uid="{3109A4DF-D6BF-4B44-A6F1-D93AF0C6DD5F}"/>
    <hyperlink ref="E19" r:id="rId7" xr:uid="{E456DCA5-199F-4374-BC78-29AB024C8A41}"/>
    <hyperlink ref="E12" r:id="rId8" xr:uid="{E0D3A324-7889-47FA-9669-42389B86724E}"/>
    <hyperlink ref="E17" r:id="rId9" xr:uid="{9B336C9B-055D-41C8-A171-65D39B1AF7EB}"/>
    <hyperlink ref="E10" r:id="rId10" xr:uid="{25F29264-8ADF-4A2A-837F-822EF5326A81}"/>
    <hyperlink ref="E13" r:id="rId11" xr:uid="{D917D492-AA87-42C7-93B0-070DB3149EEA}"/>
    <hyperlink ref="E15" r:id="rId12" xr:uid="{C62243E8-DB93-427A-A528-CB93C1B6E9D9}"/>
    <hyperlink ref="E16" r:id="rId13" xr:uid="{389804B8-F9B2-452A-9D14-9B337522B9F6}"/>
    <hyperlink ref="E14" r:id="rId14" xr:uid="{E72F48B4-3EDA-4E5E-AE99-10F2ACF69AFF}"/>
    <hyperlink ref="E27" r:id="rId15" xr:uid="{372B8369-DD98-4D8B-9E85-B3CBEFCF9AD0}"/>
    <hyperlink ref="E29" r:id="rId16" xr:uid="{18C14A16-ECAE-4312-BF08-0067A1AC0B49}"/>
    <hyperlink ref="E26" r:id="rId17" xr:uid="{C2EE3990-D3F7-471F-BCEE-F5631AA0E19D}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C2F1-B8F9-440D-A691-6915BD41EFA9}">
  <sheetPr codeName="Feuil9">
    <pageSetUpPr fitToPage="1"/>
  </sheetPr>
  <dimension ref="A1:L63"/>
  <sheetViews>
    <sheetView topLeftCell="A4" workbookViewId="0">
      <selection activeCell="J31" sqref="J31"/>
    </sheetView>
  </sheetViews>
  <sheetFormatPr baseColWidth="10" defaultColWidth="11.42578125" defaultRowHeight="15" x14ac:dyDescent="0.25"/>
  <cols>
    <col min="1" max="1" width="11.42578125" style="1"/>
    <col min="2" max="2" width="13.7109375" style="1" customWidth="1"/>
    <col min="3" max="3" width="16.85546875" style="1" customWidth="1"/>
    <col min="4" max="9" width="11.42578125" style="1"/>
    <col min="10" max="10" width="30" style="1" customWidth="1"/>
    <col min="11" max="11" width="55.7109375" style="1" bestFit="1" customWidth="1"/>
    <col min="12" max="16384" width="11.42578125" style="1"/>
  </cols>
  <sheetData>
    <row r="1" spans="1:12" ht="19.5" thickBot="1" x14ac:dyDescent="0.3">
      <c r="A1" s="213" t="s">
        <v>26</v>
      </c>
      <c r="B1" s="213"/>
      <c r="C1" s="213"/>
    </row>
    <row r="2" spans="1:12" x14ac:dyDescent="0.25">
      <c r="K2" s="17" t="s">
        <v>44</v>
      </c>
    </row>
    <row r="3" spans="1:12" x14ac:dyDescent="0.25">
      <c r="A3" s="15">
        <v>1</v>
      </c>
      <c r="B3" s="1" t="s">
        <v>91</v>
      </c>
      <c r="K3" s="18" t="s">
        <v>83</v>
      </c>
    </row>
    <row r="4" spans="1:12" x14ac:dyDescent="0.25">
      <c r="A4" s="15">
        <v>2</v>
      </c>
      <c r="B4" s="1" t="s">
        <v>92</v>
      </c>
    </row>
    <row r="5" spans="1:12" x14ac:dyDescent="0.25">
      <c r="A5" s="15">
        <v>3</v>
      </c>
      <c r="B5" s="1" t="s">
        <v>93</v>
      </c>
    </row>
    <row r="6" spans="1:12" x14ac:dyDescent="0.25">
      <c r="A6" s="15">
        <v>4</v>
      </c>
      <c r="B6" s="1" t="s">
        <v>94</v>
      </c>
    </row>
    <row r="7" spans="1:12" x14ac:dyDescent="0.25">
      <c r="A7" s="15">
        <v>5</v>
      </c>
      <c r="B7" s="1" t="s">
        <v>95</v>
      </c>
    </row>
    <row r="8" spans="1:12" x14ac:dyDescent="0.25">
      <c r="A8" s="15"/>
      <c r="B8" s="1" t="s">
        <v>96</v>
      </c>
    </row>
    <row r="9" spans="1:12" x14ac:dyDescent="0.25">
      <c r="A9" s="15">
        <v>6</v>
      </c>
      <c r="B9" s="1" t="s">
        <v>71</v>
      </c>
      <c r="K9" s="10" t="s">
        <v>34</v>
      </c>
    </row>
    <row r="10" spans="1:12" x14ac:dyDescent="0.25">
      <c r="A10" s="16" t="s">
        <v>72</v>
      </c>
      <c r="B10" s="20" t="s">
        <v>74</v>
      </c>
      <c r="K10" s="11" t="s">
        <v>35</v>
      </c>
    </row>
    <row r="11" spans="1:12" x14ac:dyDescent="0.25">
      <c r="A11" s="16" t="s">
        <v>73</v>
      </c>
      <c r="B11" s="20" t="s">
        <v>41</v>
      </c>
      <c r="K11" s="12" t="s">
        <v>36</v>
      </c>
      <c r="L11" s="1" t="s">
        <v>84</v>
      </c>
    </row>
    <row r="12" spans="1:12" x14ac:dyDescent="0.25">
      <c r="B12" s="20" t="s">
        <v>42</v>
      </c>
      <c r="K12" s="13" t="s">
        <v>37</v>
      </c>
    </row>
    <row r="13" spans="1:12" x14ac:dyDescent="0.25">
      <c r="A13" s="15">
        <v>7</v>
      </c>
      <c r="B13" s="1" t="s">
        <v>43</v>
      </c>
      <c r="K13"/>
    </row>
    <row r="14" spans="1:12" x14ac:dyDescent="0.25">
      <c r="A14" s="15">
        <v>8</v>
      </c>
      <c r="B14" s="1" t="s">
        <v>75</v>
      </c>
      <c r="K14" s="10" t="s">
        <v>38</v>
      </c>
    </row>
    <row r="15" spans="1:12" x14ac:dyDescent="0.25">
      <c r="A15" s="15">
        <v>9</v>
      </c>
      <c r="B15" s="1" t="s">
        <v>80</v>
      </c>
      <c r="K15" s="11" t="s">
        <v>35</v>
      </c>
    </row>
    <row r="16" spans="1:12" x14ac:dyDescent="0.25">
      <c r="A16" s="15">
        <v>10</v>
      </c>
      <c r="B16" s="1" t="s">
        <v>27</v>
      </c>
      <c r="K16" s="14" t="s">
        <v>39</v>
      </c>
    </row>
    <row r="19" spans="1:11" x14ac:dyDescent="0.25">
      <c r="A19" s="3" t="s">
        <v>78</v>
      </c>
    </row>
    <row r="20" spans="1:11" x14ac:dyDescent="0.25">
      <c r="B20" s="1" t="s">
        <v>79</v>
      </c>
    </row>
    <row r="21" spans="1:11" x14ac:dyDescent="0.25">
      <c r="B21" s="1" t="s">
        <v>97</v>
      </c>
    </row>
    <row r="22" spans="1:11" x14ac:dyDescent="0.25">
      <c r="B22" s="1" t="s">
        <v>81</v>
      </c>
    </row>
    <row r="24" spans="1:11" x14ac:dyDescent="0.25">
      <c r="A24" s="3" t="s">
        <v>49</v>
      </c>
    </row>
    <row r="25" spans="1:11" x14ac:dyDescent="0.25">
      <c r="B25" s="1" t="s">
        <v>50</v>
      </c>
    </row>
    <row r="27" spans="1:11" x14ac:dyDescent="0.25">
      <c r="B27" s="1" t="s">
        <v>51</v>
      </c>
      <c r="C27" s="18" t="s">
        <v>9</v>
      </c>
      <c r="D27" s="1" t="s">
        <v>52</v>
      </c>
      <c r="K27" s="75" t="s">
        <v>103</v>
      </c>
    </row>
    <row r="28" spans="1:11" x14ac:dyDescent="0.25">
      <c r="C28" s="19"/>
      <c r="D28" s="1" t="s">
        <v>82</v>
      </c>
    </row>
    <row r="29" spans="1:11" x14ac:dyDescent="0.25">
      <c r="C29" s="18" t="s">
        <v>4</v>
      </c>
    </row>
    <row r="30" spans="1:11" x14ac:dyDescent="0.25">
      <c r="C30" s="18" t="s">
        <v>5</v>
      </c>
    </row>
    <row r="31" spans="1:11" x14ac:dyDescent="0.25">
      <c r="C31" s="18" t="s">
        <v>53</v>
      </c>
    </row>
    <row r="32" spans="1:11" x14ac:dyDescent="0.25">
      <c r="C32" s="18" t="s">
        <v>3</v>
      </c>
      <c r="D32" s="1" t="s">
        <v>54</v>
      </c>
    </row>
    <row r="33" spans="1:4" x14ac:dyDescent="0.25">
      <c r="B33" s="1" t="s">
        <v>12</v>
      </c>
      <c r="C33" s="1" t="s">
        <v>29</v>
      </c>
      <c r="D33" s="1" t="s">
        <v>55</v>
      </c>
    </row>
    <row r="34" spans="1:4" x14ac:dyDescent="0.25">
      <c r="C34" s="1" t="s">
        <v>56</v>
      </c>
      <c r="D34" s="1" t="s">
        <v>57</v>
      </c>
    </row>
    <row r="35" spans="1:4" x14ac:dyDescent="0.25">
      <c r="D35" s="1" t="s">
        <v>64</v>
      </c>
    </row>
    <row r="37" spans="1:4" x14ac:dyDescent="0.25">
      <c r="A37" s="3" t="s">
        <v>98</v>
      </c>
    </row>
    <row r="38" spans="1:4" x14ac:dyDescent="0.25">
      <c r="A38" s="3"/>
      <c r="B38" s="1" t="s">
        <v>102</v>
      </c>
    </row>
    <row r="39" spans="1:4" x14ac:dyDescent="0.25">
      <c r="A39" s="3"/>
    </row>
    <row r="40" spans="1:4" x14ac:dyDescent="0.25">
      <c r="A40" s="3"/>
      <c r="B40" s="1" t="s">
        <v>99</v>
      </c>
      <c r="C40" s="18" t="s">
        <v>100</v>
      </c>
    </row>
    <row r="41" spans="1:4" x14ac:dyDescent="0.25">
      <c r="A41" s="3"/>
      <c r="C41" s="18" t="s">
        <v>86</v>
      </c>
    </row>
    <row r="42" spans="1:4" x14ac:dyDescent="0.25">
      <c r="B42" s="1" t="s">
        <v>101</v>
      </c>
    </row>
    <row r="44" spans="1:4" x14ac:dyDescent="0.25">
      <c r="A44" s="3" t="s">
        <v>76</v>
      </c>
    </row>
    <row r="45" spans="1:4" x14ac:dyDescent="0.25">
      <c r="A45" s="1">
        <v>1</v>
      </c>
      <c r="B45" s="1" t="s">
        <v>45</v>
      </c>
    </row>
    <row r="46" spans="1:4" x14ac:dyDescent="0.25">
      <c r="A46" s="1">
        <v>2</v>
      </c>
      <c r="B46" s="1" t="s">
        <v>46</v>
      </c>
    </row>
    <row r="47" spans="1:4" x14ac:dyDescent="0.25">
      <c r="A47" s="1">
        <v>3</v>
      </c>
      <c r="B47" s="1" t="s">
        <v>47</v>
      </c>
    </row>
    <row r="48" spans="1:4" x14ac:dyDescent="0.25">
      <c r="A48" s="1">
        <v>4</v>
      </c>
      <c r="B48" s="1" t="s">
        <v>48</v>
      </c>
    </row>
    <row r="49" spans="1:2" x14ac:dyDescent="0.25">
      <c r="A49" s="1">
        <v>5</v>
      </c>
      <c r="B49" s="1" t="s">
        <v>77</v>
      </c>
    </row>
    <row r="51" spans="1:2" x14ac:dyDescent="0.25">
      <c r="A51" s="3" t="s">
        <v>59</v>
      </c>
    </row>
    <row r="52" spans="1:2" x14ac:dyDescent="0.25">
      <c r="B52" s="1" t="s">
        <v>60</v>
      </c>
    </row>
    <row r="53" spans="1:2" x14ac:dyDescent="0.25">
      <c r="B53" s="1" t="s">
        <v>61</v>
      </c>
    </row>
    <row r="54" spans="1:2" x14ac:dyDescent="0.25">
      <c r="B54" s="1" t="s">
        <v>65</v>
      </c>
    </row>
    <row r="55" spans="1:2" x14ac:dyDescent="0.25">
      <c r="B55" s="1" t="s">
        <v>62</v>
      </c>
    </row>
    <row r="56" spans="1:2" x14ac:dyDescent="0.25">
      <c r="B56" s="1" t="s">
        <v>63</v>
      </c>
    </row>
    <row r="58" spans="1:2" x14ac:dyDescent="0.25">
      <c r="A58" s="3" t="s">
        <v>66</v>
      </c>
    </row>
    <row r="59" spans="1:2" x14ac:dyDescent="0.25">
      <c r="B59" s="1" t="s">
        <v>67</v>
      </c>
    </row>
    <row r="60" spans="1:2" x14ac:dyDescent="0.25">
      <c r="B60" s="1" t="s">
        <v>68</v>
      </c>
    </row>
    <row r="62" spans="1:2" x14ac:dyDescent="0.25">
      <c r="A62" s="3" t="s">
        <v>69</v>
      </c>
    </row>
    <row r="63" spans="1:2" x14ac:dyDescent="0.25">
      <c r="B63" s="1" t="s">
        <v>70</v>
      </c>
    </row>
  </sheetData>
  <mergeCells count="1">
    <mergeCell ref="A1:C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Horaire général</vt:lpstr>
      <vt:lpstr>Coordonnées</vt:lpstr>
      <vt:lpstr>Légende</vt:lpstr>
    </vt:vector>
  </TitlesOfParts>
  <Company>U.L.B.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stagfcpsante@admin.ulb.ac.be</dc:creator>
  <cp:lastModifiedBy>Claude</cp:lastModifiedBy>
  <cp:lastPrinted>2020-02-19T12:24:03Z</cp:lastPrinted>
  <dcterms:created xsi:type="dcterms:W3CDTF">2015-07-15T09:46:47Z</dcterms:created>
  <dcterms:modified xsi:type="dcterms:W3CDTF">2021-05-17T09:53:38Z</dcterms:modified>
</cp:coreProperties>
</file>